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3256" windowHeight="11676" tabRatio="818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</sheets>
  <definedNames>
    <definedName name="_xlnm.Print_Area" localSheetId="10">'część (10)'!$A$1:$N$20</definedName>
    <definedName name="_xlnm.Print_Area" localSheetId="12">'część (12)'!$A$1:$N$14</definedName>
    <definedName name="_xlnm.Print_Area" localSheetId="13">'część (13)'!$A$1:$N$14</definedName>
    <definedName name="_xlnm.Print_Area" localSheetId="14">'część (14)'!$A$1:$N$16</definedName>
    <definedName name="_xlnm.Print_Area" localSheetId="15">'część (15)'!$A$1:$N$72</definedName>
    <definedName name="_xlnm.Print_Area" localSheetId="2">'część (2)'!$A$1:$N$16</definedName>
    <definedName name="_xlnm.Print_Area" localSheetId="20">'część (20)'!$A$1:$N$15</definedName>
    <definedName name="_xlnm.Print_Area" localSheetId="21">'część (21)'!$A$1:$N$15</definedName>
    <definedName name="_xlnm.Print_Area" localSheetId="26">'część (26)'!$A$1:$N$14</definedName>
    <definedName name="_xlnm.Print_Area" localSheetId="31">'część (31)'!$A$1:$N$11</definedName>
    <definedName name="_xlnm.Print_Area" localSheetId="32">'część (32)'!$A$1:$N$16</definedName>
    <definedName name="_xlnm.Print_Area" localSheetId="37">'część (37)'!$A$1:$N$47</definedName>
    <definedName name="_xlnm.Print_Area" localSheetId="40">'część (40)'!$A$1:$N$15</definedName>
    <definedName name="_xlnm.Print_Area" localSheetId="43">'część (43)'!$A$1:$N$14</definedName>
    <definedName name="_xlnm.Print_Area" localSheetId="46">'część (46)'!$A$1:$N$16</definedName>
    <definedName name="_xlnm.Print_Area" localSheetId="48">'część (48)'!$A$1:$N$16</definedName>
    <definedName name="_xlnm.Print_Area" localSheetId="49">'część (49)'!$A$1:$N$18</definedName>
    <definedName name="_xlnm.Print_Area" localSheetId="51">'część (51)'!$A$1:$N$15</definedName>
    <definedName name="_xlnm.Print_Area" localSheetId="56">'część (56)'!$A$1:$N$19</definedName>
    <definedName name="_xlnm.Print_Area" localSheetId="57">'część (57)'!$A$1:$N$14</definedName>
    <definedName name="_xlnm.Print_Area" localSheetId="58">'część (58)'!$A$1:$N$14</definedName>
    <definedName name="_xlnm.Print_Area" localSheetId="59">'część (59)'!$A$1:$O$19</definedName>
    <definedName name="_xlnm.Print_Area" localSheetId="61">'część (61)'!$A$1:$N$15</definedName>
    <definedName name="_xlnm.Print_Area" localSheetId="62">'część (62)'!$A$1:$N$17</definedName>
    <definedName name="_xlnm.Print_Area" localSheetId="63">'część (63)'!$A$1:$N$16</definedName>
    <definedName name="_xlnm.Print_Area" localSheetId="64">'część (64)'!$A$1:$N$18</definedName>
    <definedName name="_xlnm.Print_Area" localSheetId="66">'część (66)'!$A$1:$N$13</definedName>
    <definedName name="_xlnm.Print_Area" localSheetId="9">'część (9)'!$A$1:$N$15</definedName>
    <definedName name="_xlnm.Print_Area" localSheetId="0">'formularz oferty'!$A$1:$F$129</definedName>
  </definedNames>
  <calcPr fullCalcOnLoad="1"/>
</workbook>
</file>

<file path=xl/sharedStrings.xml><?xml version="1.0" encoding="utf-8"?>
<sst xmlns="http://schemas.openxmlformats.org/spreadsheetml/2006/main" count="2509" uniqueCount="689">
  <si>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</si>
  <si>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</si>
  <si>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</si>
  <si>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</si>
  <si>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</si>
  <si>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</si>
  <si>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</si>
  <si>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</si>
  <si>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</si>
  <si>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</si>
  <si>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</si>
  <si>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</si>
  <si>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</si>
  <si>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</si>
  <si>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</si>
  <si>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</si>
  <si>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</si>
  <si>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</si>
  <si>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</si>
  <si>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</si>
  <si>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</si>
  <si>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</si>
  <si>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</si>
  <si>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</si>
  <si>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</si>
  <si>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</si>
  <si>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</si>
  <si>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</si>
  <si>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</si>
  <si>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</si>
  <si>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</si>
  <si>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</si>
  <si>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</si>
  <si>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</si>
  <si>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</si>
  <si>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</si>
  <si>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</si>
  <si>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</si>
  <si>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</si>
  <si>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</si>
  <si>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</si>
  <si>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</si>
  <si>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</si>
  <si>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</si>
  <si>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</si>
  <si>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</si>
  <si>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</si>
  <si>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</si>
  <si>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</si>
  <si>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</si>
  <si>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</si>
  <si>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</si>
  <si>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</si>
  <si>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</si>
  <si>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</si>
  <si>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</si>
  <si>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</si>
  <si>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</si>
  <si>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</si>
  <si>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</si>
  <si>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</si>
  <si>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</si>
  <si>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</si>
  <si>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</si>
  <si>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</si>
  <si>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</si>
  <si>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</si>
  <si>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</si>
  <si>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</si>
  <si>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</si>
  <si>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</si>
  <si>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</si>
  <si>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</si>
  <si>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</si>
  <si>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</si>
  <si>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</si>
  <si>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</si>
  <si>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</si>
  <si>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</si>
  <si>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</si>
  <si>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</si>
  <si>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</si>
  <si>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</si>
  <si>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</si>
  <si>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</si>
  <si>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</si>
  <si>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</si>
  <si>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</si>
  <si>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</si>
  <si>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</si>
  <si>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</si>
  <si>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</si>
  <si>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</si>
  <si>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</si>
  <si>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</si>
  <si>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</si>
  <si>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</si>
  <si>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</si>
  <si>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</si>
  <si>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</si>
  <si>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</si>
  <si>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</si>
  <si>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</si>
  <si>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</si>
  <si>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</si>
  <si>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</si>
  <si>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</si>
  <si>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</si>
  <si>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</si>
  <si>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</si>
  <si>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</si>
  <si>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</si>
  <si>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</si>
  <si>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</si>
  <si>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</si>
  <si>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</si>
  <si>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</si>
  <si>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</si>
  <si>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</si>
  <si>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</si>
  <si>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</si>
  <si>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</si>
  <si>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Postać /Opakowanie</t>
  </si>
  <si>
    <t>Nazwa handlowa:
Dawka:
Postać/ Opakowanie:</t>
  </si>
  <si>
    <t>Załącznik nr 1 do specyfikacji</t>
  </si>
  <si>
    <t>załącznik nr 1a do specyfikacji</t>
  </si>
  <si>
    <t>część 66</t>
  </si>
  <si>
    <t>część 67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</si>
  <si>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</si>
  <si>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</si>
  <si>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</si>
  <si>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</si>
  <si>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</si>
  <si>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</si>
  <si>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</si>
  <si>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</si>
  <si>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</si>
  <si>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</si>
  <si>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</si>
  <si>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</si>
  <si>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</si>
  <si>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</si>
  <si>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</si>
  <si>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</si>
  <si>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</si>
  <si>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</si>
  <si>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</si>
  <si>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</si>
  <si>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</si>
  <si>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</si>
  <si>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</si>
  <si>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</si>
  <si>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</si>
  <si>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</si>
  <si>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załącznik nr ….. do umowy</t>
  </si>
  <si>
    <t>Postać/ Opakowanie</t>
  </si>
  <si>
    <t>100 mg</t>
  </si>
  <si>
    <t>500 mg</t>
  </si>
  <si>
    <t>Postać/Opakowanie</t>
  </si>
  <si>
    <t>1 g</t>
  </si>
  <si>
    <t>koncentrat do sporządzania roztworu do infuzji, fiol.</t>
  </si>
  <si>
    <t>120 mg</t>
  </si>
  <si>
    <t>Ilość opakowań</t>
  </si>
  <si>
    <t xml:space="preserve">Ilość </t>
  </si>
  <si>
    <t>4 mg</t>
  </si>
  <si>
    <t>400 mg</t>
  </si>
  <si>
    <t>Methylprednisolonum</t>
  </si>
  <si>
    <t>Risperidonum</t>
  </si>
  <si>
    <t>50 mg</t>
  </si>
  <si>
    <t>40 mg</t>
  </si>
  <si>
    <t>postać stała doustna</t>
  </si>
  <si>
    <t>300 mg</t>
  </si>
  <si>
    <t xml:space="preserve">roztwór do wstrz. </t>
  </si>
  <si>
    <t>250 mg</t>
  </si>
  <si>
    <t>roztwór do wstrzykiwań</t>
  </si>
  <si>
    <t>stała postać doustna</t>
  </si>
  <si>
    <t>80 mg</t>
  </si>
  <si>
    <t>160 mg</t>
  </si>
  <si>
    <t>100 j.m./ml; 3 ml</t>
  </si>
  <si>
    <t>roztwór do wstrz.</t>
  </si>
  <si>
    <t>2,5 mg</t>
  </si>
  <si>
    <t>15 mg</t>
  </si>
  <si>
    <t>5 mg</t>
  </si>
  <si>
    <t>10 mg</t>
  </si>
  <si>
    <t>roztwór do infuzji</t>
  </si>
  <si>
    <t>75 mg</t>
  </si>
  <si>
    <t>25 mg</t>
  </si>
  <si>
    <t>100 j.m./ml, 10 ml</t>
  </si>
  <si>
    <t>roztwór do wlewu doż.</t>
  </si>
  <si>
    <t>Acenocoumarolum</t>
  </si>
  <si>
    <t xml:space="preserve">postać stała doustna </t>
  </si>
  <si>
    <t>Ketoprofenum</t>
  </si>
  <si>
    <t>Moxifloxacinum</t>
  </si>
  <si>
    <t>Phenytoinum</t>
  </si>
  <si>
    <t>Tramadoli hydrochloridum</t>
  </si>
  <si>
    <t>40.</t>
  </si>
  <si>
    <t>41.</t>
  </si>
  <si>
    <t>42.</t>
  </si>
  <si>
    <t>43.</t>
  </si>
  <si>
    <t>44.</t>
  </si>
  <si>
    <t>45.</t>
  </si>
  <si>
    <t>46.</t>
  </si>
  <si>
    <t>47.</t>
  </si>
  <si>
    <t>20 mg</t>
  </si>
  <si>
    <t>Postać / Opakowanie</t>
  </si>
  <si>
    <t>2 g</t>
  </si>
  <si>
    <t xml:space="preserve">Postać </t>
  </si>
  <si>
    <t>maść: tuba 15 g</t>
  </si>
  <si>
    <t>roztwór do infuzji, amp.</t>
  </si>
  <si>
    <t xml:space="preserve">czopki doodbytnicze </t>
  </si>
  <si>
    <t>30 mg</t>
  </si>
  <si>
    <t>60 mg</t>
  </si>
  <si>
    <t>Flupentixolum</t>
  </si>
  <si>
    <t>3 mg</t>
  </si>
  <si>
    <t>tabl. powl.</t>
  </si>
  <si>
    <t>amp.</t>
  </si>
  <si>
    <t>Butelka plastikowa: płyn 200 ml.</t>
  </si>
  <si>
    <t>* wymagany jeden podmiot odpowiedzialny</t>
  </si>
  <si>
    <t>Sulfamethoxazolum + Trimethoprimum</t>
  </si>
  <si>
    <t>Midazolamum*</t>
  </si>
  <si>
    <t>koncentrat do sporządzania roztworu do infuzji</t>
  </si>
  <si>
    <t>Wytwórca</t>
  </si>
  <si>
    <t>Phenobarbitalum</t>
  </si>
  <si>
    <t>Docetaxel ^^ ** ^</t>
  </si>
  <si>
    <t>^ wykaz C Obwieszczenia MZ aktualny na dzień składania oferty; wymagane aby okres ważności fiolki po pierwszym otwaciu wynosił minimum 24 godziny -  informacje muszą być zawarte w Charakterystyce Produktu Leczniczego</t>
  </si>
  <si>
    <t>**wymagany jeden podmiot odpowiedzialny</t>
  </si>
  <si>
    <t>^^ oświadczenie podmiotu odpowiedzialnego  oferowanego produktu leczniczego o gęstości roztworu</t>
  </si>
  <si>
    <t>Koncentrat do sporz. roztworu do infuzji, 1 fiolkowy</t>
  </si>
  <si>
    <t>Gemcitabinum^ *** ^^</t>
  </si>
  <si>
    <t>Do zakupu:200 mg, 1 g, 1,5 g, 2 g  lub 200 mg, 1 g, 2 g</t>
  </si>
  <si>
    <t xml:space="preserve"> koncentrat do sporządzania roztworu do infuzji fiol. </t>
  </si>
  <si>
    <t>dawek a 200 mg</t>
  </si>
  <si>
    <t>Oferowana ilość dawek a 200 mg</t>
  </si>
  <si>
    <t>Cena brutto jednej dawki a 200 mg</t>
  </si>
  <si>
    <t>^ wykaz C Obwieszczenia MZ aktualny na dzień składania oferty</t>
  </si>
  <si>
    <t>***stabilność po pierwszym otwarciu opakowania min 24 godziny udokumentowane w CHPL</t>
  </si>
  <si>
    <t>10 mg/ml; 1ml</t>
  </si>
  <si>
    <t>10 mg/ml; 5ml</t>
  </si>
  <si>
    <t>Chlorowodorek doksorubicyny w pegylowanych liposomach ^ ^^</t>
  </si>
  <si>
    <t>2 mg/ml; 10ml</t>
  </si>
  <si>
    <t>^ wykaz C Obwieszczenia MZ aktualny na dzień składania oferty -wskazania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</si>
  <si>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Octreotidum^</t>
  </si>
  <si>
    <t>mikrogranulki i rozp.do przyg. zaw. do wstrz. Dom</t>
  </si>
  <si>
    <t>Lapatinib ditosilate
monohydrate*</t>
  </si>
  <si>
    <t>opakowań a 70 tabl</t>
  </si>
  <si>
    <t>* wykaz B Obwieszczenia Ministra Zdrowia aktualny na dzień składania oferty</t>
  </si>
  <si>
    <t xml:space="preserve">Nazwa handlowa:
Dawka:
Postać/ Opakowanie:
</t>
  </si>
  <si>
    <t>Pazopanib*</t>
  </si>
  <si>
    <t>opakowań 200 mg x 30 tabl</t>
  </si>
  <si>
    <t>Filgrastim* ^</t>
  </si>
  <si>
    <t xml:space="preserve">30 mln j.m.
/0,5 ml </t>
  </si>
  <si>
    <t>48 mln j.m.
/0,8 ml lub 0,5 ml</t>
  </si>
  <si>
    <t>roztwór do wstrzykiwań lub infuzji, amp-strzyk</t>
  </si>
  <si>
    <t>* Wymagany jeden podmiot odpowiedzialny</t>
  </si>
  <si>
    <t>Mesnum^</t>
  </si>
  <si>
    <t xml:space="preserve">100mg/ml;4 ml </t>
  </si>
  <si>
    <t>roztwór do wstrzykiwań, amp.</t>
  </si>
  <si>
    <t>Acidum folicum ** *</t>
  </si>
  <si>
    <t>10mg/ml; 5 ml</t>
  </si>
  <si>
    <t>10mg/ml; 10 ml</t>
  </si>
  <si>
    <t>10mg/ml; 20 ml</t>
  </si>
  <si>
    <t>10mg/ml; 35 ml</t>
  </si>
  <si>
    <t>10mg/ml; 50 ml</t>
  </si>
  <si>
    <t>10mg/ml; 100 ml</t>
  </si>
  <si>
    <t>roztwór do wstrzykiwań i infuzji, fiol</t>
  </si>
  <si>
    <t>** wykaz C Obwieszczenia Ministra Zdrowia aktualny na dzień składania oferty</t>
  </si>
  <si>
    <t>Fluconazolum*</t>
  </si>
  <si>
    <t>50mg</t>
  </si>
  <si>
    <t>100mg</t>
  </si>
  <si>
    <t>kapsułki</t>
  </si>
  <si>
    <t>*wymagany jeden podmiot odpowiedzialny</t>
  </si>
  <si>
    <t>Rosuvastatinum*</t>
  </si>
  <si>
    <t>Acidum mycophenolicum*</t>
  </si>
  <si>
    <t>180 mg</t>
  </si>
  <si>
    <t>360 mg</t>
  </si>
  <si>
    <t xml:space="preserve">tabl. powl. dojelitowe </t>
  </si>
  <si>
    <t>Amisulpridum*</t>
  </si>
  <si>
    <t>200 mg</t>
  </si>
  <si>
    <t>Benserazidum
+ Levodopum</t>
  </si>
  <si>
    <t>25 mg
+ 100 mg</t>
  </si>
  <si>
    <t>Bisoprololum</t>
  </si>
  <si>
    <t xml:space="preserve">7. </t>
  </si>
  <si>
    <t>Bromocriptini mesilas</t>
  </si>
  <si>
    <t>Buspironi hydrochloridum</t>
  </si>
  <si>
    <t>Calcii folinas</t>
  </si>
  <si>
    <t>kapsułki twarde</t>
  </si>
  <si>
    <t>Carbamazepinum</t>
  </si>
  <si>
    <t>tabletki o przedłużonym uwalnianiu lub tabletki o zmodyfikowanym uwalnianiu</t>
  </si>
  <si>
    <t>Chlorprothixeni
hydrochloridum</t>
  </si>
  <si>
    <t>Ciclosporinum*</t>
  </si>
  <si>
    <t>kaps. miękkie</t>
  </si>
  <si>
    <t>Digoxinum</t>
  </si>
  <si>
    <t>100 µg</t>
  </si>
  <si>
    <t>Dorzolamidum + Timololum</t>
  </si>
  <si>
    <t>20+5 mg/ml; 5 ml</t>
  </si>
  <si>
    <t>krople do oczu</t>
  </si>
  <si>
    <t>Doxycyclinum</t>
  </si>
  <si>
    <t>Enalaprili maleas*</t>
  </si>
  <si>
    <t>Fluoxetinum</t>
  </si>
  <si>
    <t>Flupentixoli decanoatum</t>
  </si>
  <si>
    <t>20 mg/1 ml</t>
  </si>
  <si>
    <t xml:space="preserve">0,5 mg </t>
  </si>
  <si>
    <t>tabletki drażowane</t>
  </si>
  <si>
    <t>Fluticasone propionate</t>
  </si>
  <si>
    <t>OPAKOWANIE 250 µg/dawkę; 60 dawek</t>
  </si>
  <si>
    <t>aerozol wziewny, zaw. (bezfreonowy)</t>
  </si>
  <si>
    <t>Furaginum</t>
  </si>
  <si>
    <t>Gentamicinum</t>
  </si>
  <si>
    <t>40mg/ml; 2 ml</t>
  </si>
  <si>
    <t xml:space="preserve">roztwór do wstrz. dom. i doż. oraz wlewu kropl. </t>
  </si>
  <si>
    <t>Insulin human (rDNA); 30% insuliny rozpuszczalnej i 70% insuliny izofanowej</t>
  </si>
  <si>
    <t>zawiesina do wstrzykiwań; wkład 3 ml</t>
  </si>
  <si>
    <t xml:space="preserve">Lisinoprilum* </t>
  </si>
  <si>
    <t xml:space="preserve">Lithium carbonicum </t>
  </si>
  <si>
    <t>Medroxyprogesteroni
acetas</t>
  </si>
  <si>
    <t>150 mg/ml; 3,3 ml</t>
  </si>
  <si>
    <t xml:space="preserve">zawiesina do wstrz. </t>
  </si>
  <si>
    <t>Methotrexatum</t>
  </si>
  <si>
    <t>16 mg</t>
  </si>
  <si>
    <t>Mianserini hydrochloridum*</t>
  </si>
  <si>
    <t>Prednisonum*</t>
  </si>
  <si>
    <t>Pyrantelum</t>
  </si>
  <si>
    <t>1 mg/ml, 100 ml</t>
  </si>
  <si>
    <t>roztwór doustny</t>
  </si>
  <si>
    <t>Rivastigminum*</t>
  </si>
  <si>
    <t>1,5 mg</t>
  </si>
  <si>
    <t>Salbutamolum</t>
  </si>
  <si>
    <t>2,5 mg/2,5 ml</t>
  </si>
  <si>
    <t xml:space="preserve">roztwór do nebulizacji </t>
  </si>
  <si>
    <t>Selegilini hydrochloridum</t>
  </si>
  <si>
    <t>Solifenacinum*</t>
  </si>
  <si>
    <t>48.</t>
  </si>
  <si>
    <t>49.</t>
  </si>
  <si>
    <t>Spironolactonum **</t>
  </si>
  <si>
    <t>50.</t>
  </si>
  <si>
    <t>400 mg + 80 mg</t>
  </si>
  <si>
    <t>51.</t>
  </si>
  <si>
    <t>Sulpiridum</t>
  </si>
  <si>
    <t>52.</t>
  </si>
  <si>
    <t>53.</t>
  </si>
  <si>
    <t>54.</t>
  </si>
  <si>
    <t>Venlafaxinum*</t>
  </si>
  <si>
    <t>37,5 mg</t>
  </si>
  <si>
    <t>kapsułki lub tabl o przedłużonym uwalnianiu</t>
  </si>
  <si>
    <t>55.</t>
  </si>
  <si>
    <t xml:space="preserve">kapsułki lub tabl o przedłużonym uwalnianiu </t>
  </si>
  <si>
    <t>56.</t>
  </si>
  <si>
    <t>Verapamil hydrochloride</t>
  </si>
  <si>
    <t>57.</t>
  </si>
  <si>
    <t xml:space="preserve">Verapamilum </t>
  </si>
  <si>
    <t>Zuclopenthixoli decanoas</t>
  </si>
  <si>
    <t>58.</t>
  </si>
  <si>
    <t>200 mg/ml</t>
  </si>
  <si>
    <t>*wymagany jeden podmiot odpowiedzialny w przypadku tej samej substancji czynnej</t>
  </si>
  <si>
    <t>** opakowanie max 30 tabl</t>
  </si>
  <si>
    <t>Ciprofloxacinum</t>
  </si>
  <si>
    <t>Morphini sulfas</t>
  </si>
  <si>
    <t>tabletki o przedłużonym uwalnianiu lub tabletki powlekane o zmodyfikowanym uwalnianiu</t>
  </si>
  <si>
    <t>Alprazolamum</t>
  </si>
  <si>
    <t>0,5 mg</t>
  </si>
  <si>
    <t>Ephedrini hydrochloridum</t>
  </si>
  <si>
    <t>25 mg/1 ml</t>
  </si>
  <si>
    <t xml:space="preserve">roztwór do wstrz. podsk. lub dom. </t>
  </si>
  <si>
    <t>Temazepamum</t>
  </si>
  <si>
    <t>5 mg/ml lub 5 mg/2 ml</t>
  </si>
  <si>
    <t>15 mg/2 ml lub 15 mg/3 ml</t>
  </si>
  <si>
    <t>Fentanylum</t>
  </si>
  <si>
    <t>50 mcg/ml; 10 ml</t>
  </si>
  <si>
    <t>roztwór do
wstrzykiwań; amp</t>
  </si>
  <si>
    <t>Ciprofloxacinum*</t>
  </si>
  <si>
    <t>100mg/ 50 ml</t>
  </si>
  <si>
    <t xml:space="preserve"> roztwór do infuzji;</t>
  </si>
  <si>
    <t>200mg/100 ml</t>
  </si>
  <si>
    <t>Ceftazidimum*</t>
  </si>
  <si>
    <t>proszek do sporządzania roztworu do wstrzykiwań dożylnych i infuzji</t>
  </si>
  <si>
    <t>Sevofluranum**</t>
  </si>
  <si>
    <t>250 ml</t>
  </si>
  <si>
    <t>płyn wziewny w bezpiecznym opakowaniu z tworzywa sztucznego lub aluminium, ze szczelnym systemem napełniania parownika</t>
  </si>
  <si>
    <t>Desfluranum</t>
  </si>
  <si>
    <t>240 mg</t>
  </si>
  <si>
    <t>płyn do inh.:but. 240 ml</t>
  </si>
  <si>
    <t>Betamethasone</t>
  </si>
  <si>
    <t>4 mg/ml</t>
  </si>
  <si>
    <t>Anidulafungin</t>
  </si>
  <si>
    <t>proszek i rozpuszczalnik do sporządzania koncentratu roztworu do infuzji; fiol. prosz. 100 mg + fiol. rozp. 30 ml</t>
  </si>
  <si>
    <t>Iodixanolum*</t>
  </si>
  <si>
    <t>652 mg/ml; 100ml</t>
  </si>
  <si>
    <t>roztwór do
wstrzykiwań, butelka</t>
  </si>
  <si>
    <t>652 mg/ml; 200ml</t>
  </si>
  <si>
    <t>Basiliximab</t>
  </si>
  <si>
    <t>proszek i rozpuszczalnik do sporządzania roztworu do wstrzykiwań lub infuzji, 1 fiol. 20 mg proszku + 1 amp. 5 ml rozp.</t>
  </si>
  <si>
    <t>Cytomegalovirus immunoglobulin ^^</t>
  </si>
  <si>
    <t>Immunoglobulins human</t>
  </si>
  <si>
    <t>1 ml zawiera : 50 mg białka (co najmniej 95% immunoglobuliny ludzkiej) w tym 6 mg IgM, 6 mg IgA, 38 mg IgG</t>
  </si>
  <si>
    <t>roztwór do wlewu doż. ;10 ml</t>
  </si>
  <si>
    <t>Immunoglobulinum humanum tetanicum</t>
  </si>
  <si>
    <t>250 j.m. / ml, 1 ml</t>
  </si>
  <si>
    <t>roztwór do wstrzykiwań; amp.-strzyk.</t>
  </si>
  <si>
    <t>Pipecuronii bromidum</t>
  </si>
  <si>
    <t>proszek i rozpuszczalnik do sporządzania roztworu do wstrzykiwań; fiol. proszku + rozp.</t>
  </si>
  <si>
    <t>Norepinephrini bitartras</t>
  </si>
  <si>
    <t>1 mg/ml; 4 ml</t>
  </si>
  <si>
    <t>Dexmedetomidinum*</t>
  </si>
  <si>
    <t>200 mcg</t>
  </si>
  <si>
    <t xml:space="preserve"> koncentrat do sporządzania roztworu do infuzji, fiol**</t>
  </si>
  <si>
    <t>400 mcg</t>
  </si>
  <si>
    <t>koncentrat do sporządzania roztworu do infuzji, fiol.**</t>
  </si>
  <si>
    <t>1mg</t>
  </si>
  <si>
    <t>Epoetin alfa</t>
  </si>
  <si>
    <t>roztwór do wstrz. doż. i podsk., amp-strzyk.</t>
  </si>
  <si>
    <t>Lopinavir + Ritonavir</t>
  </si>
  <si>
    <t>200 mg
+ 50 mg</t>
  </si>
  <si>
    <t>Alprostadilum</t>
  </si>
  <si>
    <t>500 mcg/ml; 1 ml</t>
  </si>
  <si>
    <t>Nimodipinum</t>
  </si>
  <si>
    <t>(0,2 mg/ml)  50 ml</t>
  </si>
  <si>
    <t>Mleko początkowe, hipoalergiczne, przeznaczone głównie dla niemowląt do 6 miesiąca życia, białka typu OPTI PRO HA , LC PUFA (długołańcuchowe wielonienasycone kwasy tłuszczowe),  tauryna oraz nukleotydy, laktoza, stosunek białka serwatkowego do kazeiny wynosi 70/30</t>
  </si>
  <si>
    <t>Białko 1,27 g/100 ml (hydrolizat białek serwatkowych o częściowym stopniu hydrolizy). Tł. 3,4 g/100 ml (kwas linolowy 0,54 g/100 ml, α-linolenowy 65,4 mg/100 ml, ARA 7,9 mg/100 ml, DHA 7,9 mg/100 ml). Węglowodany 7,83 g/100 ml (wyłącznie laktoza). Witaminy. Skł. min. (w tym Ca : P = 1,8; Fe 690 mg/100 ml). Wzbogacony w karnitynę, taurynę, cholinę, inozytol, nukleotydy oraz aktywne kultury pałeczek Bifidoacterium Bb12. 67 kcal/100 ml</t>
  </si>
  <si>
    <t>90 ml, butelka</t>
  </si>
  <si>
    <t>Aluminii acetotartras</t>
  </si>
  <si>
    <t>tabl</t>
  </si>
  <si>
    <t>Apixabanum</t>
  </si>
  <si>
    <t>tabletki powlekane</t>
  </si>
  <si>
    <t>Acidum salicylicum +
Flumetasonum</t>
  </si>
  <si>
    <t>(30 mg
+ 0,2 mg)/g, 15 g</t>
  </si>
  <si>
    <t>Barii sulfas</t>
  </si>
  <si>
    <t>1 g/ml;  200 ml</t>
  </si>
  <si>
    <t>zawiesina doustna i doodbytnicza</t>
  </si>
  <si>
    <t>Biperiden lactate</t>
  </si>
  <si>
    <t>5 mg/ml; 1 ml</t>
  </si>
  <si>
    <t>Bisacodylum</t>
  </si>
  <si>
    <t xml:space="preserve">tabl. dojelitowe </t>
  </si>
  <si>
    <t>Bisoprololum***</t>
  </si>
  <si>
    <t>1,25mg</t>
  </si>
  <si>
    <t>Cabergolinum</t>
  </si>
  <si>
    <t>Calcitoninum salmonis</t>
  </si>
  <si>
    <t>100 j.m./ ml; 1 ml</t>
  </si>
  <si>
    <t>Cyanocobalaminum</t>
  </si>
  <si>
    <t xml:space="preserve">500 mcg / ml , 2 ml </t>
  </si>
  <si>
    <t>Denotivirum</t>
  </si>
  <si>
    <t>30 mg/g; 3 g</t>
  </si>
  <si>
    <t>krem: tuba 3 g</t>
  </si>
  <si>
    <t>Dimeticonum</t>
  </si>
  <si>
    <t>980 mg /g, 5g</t>
  </si>
  <si>
    <t>krople doustne, fl.</t>
  </si>
  <si>
    <t>Fluocinoloni acetonidum</t>
  </si>
  <si>
    <t>0,25 mg/g; 15 g</t>
  </si>
  <si>
    <t>maść:  tuba 15 g</t>
  </si>
  <si>
    <t>Glyceroli suppositoria*</t>
  </si>
  <si>
    <t>czopki</t>
  </si>
  <si>
    <t xml:space="preserve"> Lactobacillus rhamnosus GG 1 mld bakterii Białko 0,6 mg Węglowodany 1 mg Tłuszcz 221 mg Wartość energetyczna 8,35 kJ = 2 kcal Uwagi: Dietetyczny środek spożywczy specjalnego przeznaczenia medycznego dla ć noworodków, niemowląt, dzieci. Zawiera Lactobacillus rhamnosus GG</t>
  </si>
  <si>
    <t>10 ml</t>
  </si>
  <si>
    <t>krople doustne, 10 ml</t>
  </si>
  <si>
    <t>Memantini
hydrochloridum</t>
  </si>
  <si>
    <t>400 mg/250
ml</t>
  </si>
  <si>
    <t>Olanzapine</t>
  </si>
  <si>
    <t>proszek do sprządzania
roztworu do wstrzykiwań</t>
  </si>
  <si>
    <t>Olanzapinum</t>
  </si>
  <si>
    <t>proszek i rozpuszczalnik do sporządzania zawiesiny do wstrzykiwań o przedłużonym uwalnianiu, 1 fiol. proszku + 1 fiol. rozp. + 1
strzykawka + 2 igły</t>
  </si>
  <si>
    <t>405 mg</t>
  </si>
  <si>
    <t>Olej MCT, chlorowodorek pirydoksyny, L-metylofolian wapnia, cyjanokobalamina</t>
  </si>
  <si>
    <t>4 ml</t>
  </si>
  <si>
    <t>krople 4ml</t>
  </si>
  <si>
    <t>Promazini hydrochloridum</t>
  </si>
  <si>
    <t>proszek i rozpuszczalnik do sporządzania roztworu do stosowania na skórę; erytromycyna, octan cynku</t>
  </si>
  <si>
    <t xml:space="preserve">1 ml zawiera: 40 mg erytromycyny, 12 mg octanu cynku; </t>
  </si>
  <si>
    <t>butelka z proszkiem + rozp. do sporz. 30 ml roztwor</t>
  </si>
  <si>
    <t>Rifaximinum</t>
  </si>
  <si>
    <t>Sertralinum</t>
  </si>
  <si>
    <t>50 mg x 30 tabl powl. (3 blistry po 10 szt)</t>
  </si>
  <si>
    <t>białe, powlekane, owalne, obustronnie wypukłe, 10 x 5 mm tabletki, z rowkiem po jednej stronie
i wytłoczoną literą L po drugiej.</t>
  </si>
  <si>
    <t>Tropicamidum +
Phenylephrini
hydrochloridum +
Lidocaini hydrochloridum</t>
  </si>
  <si>
    <t>roztwór do
wstrzykiwań</t>
  </si>
  <si>
    <t>(0,2 mg +
3,1 mg + 10
mg)/ml; 0,6 ml</t>
  </si>
  <si>
    <t>Woda oczyszczona, glicerol, hydroksyetyloceluloza, chlorek sodu, hialuronian sodu, octan chlorheksydyny</t>
  </si>
  <si>
    <t>50 g</t>
  </si>
  <si>
    <t>żel nawilżająco-łagodzący do nosa z atomizerem</t>
  </si>
  <si>
    <t>Zofenopril*</t>
  </si>
  <si>
    <t>7,5 mg</t>
  </si>
  <si>
    <t>** opakowanie nie większe niż 60 szt</t>
  </si>
  <si>
    <t>*** opakowanie max 30 tabl</t>
  </si>
  <si>
    <t>Ornithini aspartas</t>
  </si>
  <si>
    <t>500mg/ml, 10ml</t>
  </si>
  <si>
    <t>Gelatina partim hydrolysata + Natrii chloridum + Kalii chloridum + Calcii chloridum dihydrate + Magnesii chloridum heksahydrate</t>
  </si>
  <si>
    <t xml:space="preserve"> (40 mg + 5,55 mg + 0,3 mg + 0,15 mg + 0,20 mg)/ ml; 500 m</t>
  </si>
  <si>
    <t>roztwór do inf. 500 ml</t>
  </si>
  <si>
    <t>Dikalii clorazepas*</t>
  </si>
  <si>
    <t>Drotaverini hydrochloridum</t>
  </si>
  <si>
    <t>Posaconazolum</t>
  </si>
  <si>
    <t xml:space="preserve"> konc.d/sp.roztw.d/inf, 1 fiol.</t>
  </si>
  <si>
    <t>Nitroxolinum</t>
  </si>
  <si>
    <t xml:space="preserve">250 mg </t>
  </si>
  <si>
    <t>kapsułki miękkie*</t>
  </si>
  <si>
    <t>* opakowanie max 30 szt</t>
  </si>
  <si>
    <t>Inhibitor C1-esterazy ludzki</t>
  </si>
  <si>
    <t>500 j.m./ml; 3 ml</t>
  </si>
  <si>
    <t>prosz. i rozpuszcz. do sporz. r-ru do wstrzyk. lub do infuzji, 1 fiol. proszku + 1 fiol. rozp. + 1 zestaw do podawania</t>
  </si>
  <si>
    <t>Ropivacaini
hydrochloridum</t>
  </si>
  <si>
    <t xml:space="preserve">0,2G/100 ML </t>
  </si>
  <si>
    <t>roztwór do infuzji; amp.</t>
  </si>
  <si>
    <t>Antithrombinum humanum* **</t>
  </si>
  <si>
    <t>1000 j.m.</t>
  </si>
  <si>
    <t xml:space="preserve">proszek i rozp. do sporządzania roztworu do infuzji; 1 fiol. proszku + 1 amp.- strzyk. 20 ml + zestaw do sporz. roztworu lub 1 fiol. proszku + rozp. 20 ml + zestaw do sporz. roztw. i podania </t>
  </si>
  <si>
    <t>500 j.m.</t>
  </si>
  <si>
    <t xml:space="preserve">proszek i rozp. do sporządzania roztworu do infuzji; 1 fiol. proszku + 1 amp.-
strzyk. 10 ml + zestaw do sporz. roztworu lub 1 fiol. proszku + rozp. 10 ml + zestaw do sporz. roztw. i podania </t>
  </si>
  <si>
    <t>** oferowany produkt leczniczy musi zawierać w CHPL wskazanie do stosowania dla wrodzonego i nabytego niedoboru antytrombiny</t>
  </si>
  <si>
    <t>Misoprostol</t>
  </si>
  <si>
    <t>0,2 mg</t>
  </si>
  <si>
    <t>system terapeutyczny dopochwowy</t>
  </si>
  <si>
    <t>Glucosum*</t>
  </si>
  <si>
    <t>(50 mg/ml) 50 ml</t>
  </si>
  <si>
    <t>worek nie zawierający PCV do sporządzania preparatów z cytostatykami w dodatkowym opakowaniu zewnętrznym zapewniającym sterylność</t>
  </si>
  <si>
    <t>Natrii chloridum *</t>
  </si>
  <si>
    <t>(9 mg/ml) 100 ml</t>
  </si>
  <si>
    <t>worek typu viaflo,  nie zawierający PCV do sporządzania preparatów z cytostatykami w dodatkowym opakowaniu zewnętrznym zapewniającym sterylność</t>
  </si>
  <si>
    <t>(9 mg/ml) 250 ml</t>
  </si>
  <si>
    <t>(9 mg/ml) 500 ml</t>
  </si>
  <si>
    <t>worek typu viaflo, nie zawierający PCV do sporządzania preparatów z cytostatykami w dodatkowym opakowaniu zewnętrznym zapewniającym sterylność</t>
  </si>
  <si>
    <t>50% 3000 ml; 2775mOsmol/L</t>
  </si>
  <si>
    <t>roztwór do infuzji, worek</t>
  </si>
  <si>
    <t>50% 500 ml; 2775mOsmol/L</t>
  </si>
  <si>
    <t>Produkt odżywczy. Roztwór aminokwasów, glukozy i elektrolitów. Do podania obwodowego*</t>
  </si>
  <si>
    <t>1000 ml</t>
  </si>
  <si>
    <t>worek trzykomorowy, zawartość Azotu 4g</t>
  </si>
  <si>
    <t>1500 ml</t>
  </si>
  <si>
    <t>worek trzykomorowy, zawartość Azotu 5,4 g</t>
  </si>
  <si>
    <t>^ wymagany jeden podmiot odpowiedzialny w przypadku tej samej substancji czynnej</t>
  </si>
  <si>
    <t>*** import docelowy</t>
  </si>
  <si>
    <t xml:space="preserve">Preparat odżywczy- roztwór aminokwasów, elektrolitów,glukozy, emulsji tłuszczowej*    </t>
  </si>
  <si>
    <t>1250-1540 ml</t>
  </si>
  <si>
    <t xml:space="preserve">zestaw dwóch roztworów i emulsji do sporządzania emulsji do infuzji,1250-1540 ml, zawartość azotu: 6,8 - 8,4g; worek trzykomorowy </t>
  </si>
  <si>
    <t>Preparat odżywczy- roztwór aminokwasów, elektrolitów,glukozy, emulsji tłuszczowej*</t>
  </si>
  <si>
    <t>1875-2053 ml</t>
  </si>
  <si>
    <t>zestaw dwóch roztworów i emulsji do sporządzania emulsji do infuzji, 1875-2053 ml; zawartość azotu:10,2-11,2g; worek trzykomorowy</t>
  </si>
  <si>
    <t xml:space="preserve">10 % roztwór aminokwasów do żywienia pozajelitowego stosowany przy niewydolności nerek* </t>
  </si>
  <si>
    <t>0,1 g/ml; 250 ml</t>
  </si>
  <si>
    <t>roztwór do infuzji; butelka</t>
  </si>
  <si>
    <t>0,1 g/ml; 500 ml</t>
  </si>
  <si>
    <t xml:space="preserve">8 % roztwór aminokwasów do żywienia pozajelitowego stosowany przy niewydolności wątroby </t>
  </si>
  <si>
    <t>500 ml</t>
  </si>
  <si>
    <t>Oxycodoni
hydrochloridum</t>
  </si>
  <si>
    <t>50 mg/ml; 1 ml</t>
  </si>
  <si>
    <t>roztwór do wstrzykiwań i infuzji</t>
  </si>
  <si>
    <t>Calcii glubionas</t>
  </si>
  <si>
    <t>9 mg Ca2+/ml; 10 ml</t>
  </si>
  <si>
    <t>1 butelka zawiera: bezwodny siarczan sodu, siedmiowodny siarczan magnezu, siarczan potasu</t>
  </si>
  <si>
    <t xml:space="preserve"> 17,51 g + 3,276 g + 3,13 g </t>
  </si>
  <si>
    <t xml:space="preserve">koncentrat do sporządzania roztworu doustnego, butelka </t>
  </si>
  <si>
    <t>Wapń, Magnez, Sód, Chlorki, Mleczan, Potas, Wodorowęglan, Glukoza*</t>
  </si>
  <si>
    <t xml:space="preserve"> Do zakupu produkty zawartością Potasu 2 i 4 mmol/l; Wapń 1,75 mmol/l; Magnez 0,5mmol/l; Sód 140 mmol/l; Mleczany 3 mmol/l; Wodorowęglany 32 mmol/l;  Glukoza 6,1mmol/l; zakładana osmolarność 301 mOsm/l przy zawartości 4 mmol/l Potasu.</t>
  </si>
  <si>
    <t>2 worki dwukomorowe 5000 ml</t>
  </si>
  <si>
    <t>Wapń, Magnez, Sód, Chlorki, Mleczan, Wodorowęglan*</t>
  </si>
  <si>
    <t>Wapń 1,75 mmol/l; Magnez 0,5mmol/l; Sód 140 mmol/l; Chlorki 109,5 mmol/l; Mleczany 3 mmol/l; Wodorowęglany 32 mmol/l; zakładana osmolarność 287 mOsm/l</t>
  </si>
  <si>
    <t>Wapń, Magnez, Sód, Chlorki, Potas, Wodorowęglan, Wodorofosfaran *</t>
  </si>
  <si>
    <t>Wapń 1,25 mmol/l; Magnez 0,6 mmol/l; Sód 140 mmol/l;  Chlorki 115,9 mmol/l; Potas 4 mmol/l; Wodorowęglan 30 mmol/l; Wodorofosforan 1,2 mmol/l;</t>
  </si>
  <si>
    <t>roztwór do hemofiltracji i hemodializy; 2 worki dwukomorowe 5000 ml</t>
  </si>
  <si>
    <t>Płyn dializacyjny buforowany dwuwęglanem w nerkowej terapii zastępczej bez wapnia: Glukoza;  Wodorowęglan; Mleczan; Sód; Potas; Magnez; Chlorki; *</t>
  </si>
  <si>
    <t>Sód 140 mmol/l; Potas 4 mmol/l; Wapń 0 mmol/l; Magnez 0,75 mmol/l; Chlorki 122 mmol/l; Wodorowęglan 22 mmol/l; Wodorofosforan 1 mmol/l; osmolarność 290 mOsm/l</t>
  </si>
  <si>
    <t xml:space="preserve">2 worki dwukomorowe 5000 ml </t>
  </si>
  <si>
    <t>Antykoagulant cytrynianowy: Cytrynian;  Sód; Chlorki *</t>
  </si>
  <si>
    <t xml:space="preserve">Antykoagulant cytrynianowy: Cytrynian 18 mmol/l Sód 140 mmol/l ; Chlorki 86 mmol/l; 
</t>
  </si>
  <si>
    <t>Phytomenadione^</t>
  </si>
  <si>
    <t>2 mg/ 0,2 ml</t>
  </si>
  <si>
    <t xml:space="preserve"> amp.</t>
  </si>
  <si>
    <t xml:space="preserve"> * wymagany jeden podmiot odpowiedzialny oraz worki z otworami do powieszenia pasujące do uchwytów aparatu Prismaflex umożliwiające równomierne rozłożenie cieżaru. Połączenie z drenami: gumowa membrana do przekłuwania, bez konieczności przełamywania zatyczki.</t>
  </si>
  <si>
    <t>^ czasowe dopuszczenie</t>
  </si>
  <si>
    <t>CEFTAZIDIME+AVIBACTAM**</t>
  </si>
  <si>
    <t>2 g + 0,5 g</t>
  </si>
  <si>
    <t>proszek do sporządzania; fiol
koncentratu roztworu do infuzji</t>
  </si>
  <si>
    <t>koncentrat pierwiastków śladowych do podawania dożylnego u osób dorosłych*</t>
  </si>
  <si>
    <t>koncentrat do sporządzania roztworu do wlewu kroplowego; 10 ml</t>
  </si>
  <si>
    <t>koncentrat fosforanów organicznych do sporządzania roztworu do infuzji*</t>
  </si>
  <si>
    <t>216 mg/ml; 20 ml</t>
  </si>
  <si>
    <t>koncentrat do sporządzania roztworu do infuzji; fiol.</t>
  </si>
  <si>
    <t xml:space="preserve">Dieta 1,5 kcal/ml,  bezresztkowa, mleko (kazeina, serwatka); tł. (57% MCT): olej sojowy, MCT, olej lniany, olej rybi (EPA, DHA), węglowodany: maltodekstryny; nie zawiera glutenu, klinicznie wolny od laktozy; skł. min.; pierw. śladowe; wit. </t>
  </si>
  <si>
    <t>Średnia zawartość w 100 ml: Energia 150 kcal, Białko (20%) 7,5 g, Węglowodany (45%) 17,0 g w tym: cukier 1,0 g; laktoza ≤0,06 g; Tł. (35%) 5,8 g w tym: SFA 3,7 g; MUFA 0,5 g; PUFA 1,5 g; EPA + DHA 0,05 g; MCT 3,3 g; Błonnik 0 g; Woda 79 ml; cholina 26,7 mg; 300 mOsm/l; EasyBag; 500 ml</t>
  </si>
  <si>
    <t xml:space="preserve">Gotowy do użycia, przeznaczony do żywienia dojelitowego przez zgłębnik; w worku zabezpieczonym samozasklepiającą się membraną </t>
  </si>
  <si>
    <t xml:space="preserve">Dieta bogatobiałkowa, wysokokaloryczna (1,5 kcal/ml), bezresztkowa, mleko (kazeina, serwatka); tłuszcze (57% MCT): olej sojowy, MCT, olej lniany, olej rybi (EPA, DHA), węglowodany: maltodekstryny; nie zawiera glutenu, klinicznie wolny od laktozy; skł. Mineralne; pierw. śladowe; witaminy, </t>
  </si>
  <si>
    <t>Średnia zawartość w 100 ml: Energia 150 kcal, Białko (20%) 7,5 g, Węglowodany (45%) 17,0 g w tym: cukier 1,0 g; laktoza ≤0,06 g; Tłuszcze (35%) 5,8 g w tym: SFA 3,7 g; MUFA 0,5 g; PUFA 1,5 g; EPA + DHA 0,05 g; MCT 3,3 g; Błonnik 0 g; Woda 79 ml; cholina 26,7 mg; 300 mOsm/l; EasyBag; 1000 ml</t>
  </si>
  <si>
    <t xml:space="preserve"> Kompletna dieta do żywienia dojelitowego, wysokokaloryczna 2 kcal/ml, bogatobiałkowaj, zawierająca białko mleka, tłuszcze MCT/LCT i ω-3 kwasy tłuszczowe, bogatoresztkowa, </t>
  </si>
  <si>
    <t>W 100 ml : 2 kcal/ml, co najmniej 20% energii białkowe, tłuszcze  45 energy % ; Osmolarność 395 mosmol/l, 500 ml</t>
  </si>
  <si>
    <t>Dieta kompletna u osób zagrożonych niedożywieniem lub niedożywionych, w szczególności z przewlekłą chorobą nerek lub niekatabolicznymi formami ostrej niewydolności nerek, wysokoenergetyczna (2,0 kcal/ml), o zmniejszonej zawartości białka (6 en%) i elektrolitów, zmodyfikowana pod względem zawartości węglowodanów, przeznaczona do żywienia drogą doustną lub przez zgłębnik. Zawiera błonnik, skrobię, izomaltulozę oraz EPA i DHA pochodzące z oleju rybnego. Nie zawiera glutenu, klinicznie wolna od laktozy.</t>
  </si>
  <si>
    <t>100 ml : wartość energetyczna: 840 kJ/200 kcal; białko 3 g, węglowodany 26,4 g, tłuszcz 8,9 g; błonnik 1,2 g składniki mineralne, pierwiastki śladowe,  witaminy, cholina 55 mg; o smaku waniliowym</t>
  </si>
  <si>
    <t>płynny elektrolizowany hydrożel aktywnego oxydantu, chlorek sodu, fluorokrzemian sodowo-magnezowy, fosforan sodu, podchloryn sodu, kwas podchlorawy</t>
  </si>
  <si>
    <t xml:space="preserve">250 g </t>
  </si>
  <si>
    <t>butelka z aplikatorem</t>
  </si>
  <si>
    <t>10 x 10 cm</t>
  </si>
  <si>
    <t>szt.</t>
  </si>
  <si>
    <t>wchłanialna łatka hemostatyczna celuloza impregnowana buforowanymi solami, trylizyną oraz glikolem polietylenowym bez dodatków pochodzenia ludzkiego bądż zwierzęcego; po złożeniu zwinięciu przechodząca przez trokar; możliwa do aprzechowywania w temperaturze pokojowej*</t>
  </si>
  <si>
    <t>ok. 5 x 10 cm +/- 1 cm</t>
  </si>
  <si>
    <t>ok. 2 x 4 cm +/- 1 cm</t>
  </si>
  <si>
    <t>Na 1cm2: fibrynogen ludzki 5,5 mg, trombina ludzka 2,0 j.m. ²</t>
  </si>
  <si>
    <t>3 cm x 2,5 cm x 0,5cm</t>
  </si>
  <si>
    <t xml:space="preserve">matryca kolagenowa pokryta ludzkim fibrynogenem i ludzką trombiną </t>
  </si>
  <si>
    <t>4,8 cm x 4,8 cm x 0,5 cm</t>
  </si>
  <si>
    <t>9,5 cm x 4,8 cm x 0,5 cm</t>
  </si>
  <si>
    <t xml:space="preserve">matryca kolagenowa pokryta ludzkim fibrynogenem i ludzką trombiną  </t>
  </si>
  <si>
    <t xml:space="preserve">rulon 4,8 cm x 4,8 cm </t>
  </si>
  <si>
    <t xml:space="preserve">zrolowana matryca kolagenowa pokryta ludzkim fibrynogenem i ludzką trombiną </t>
  </si>
  <si>
    <t>² wymagany ten sam wytwórca</t>
  </si>
  <si>
    <t>100 ml zawiera:2 g chlorowodorku lidokainy, 250 mg glukonianu chlorheksydyny* ^^</t>
  </si>
  <si>
    <t>6 ml</t>
  </si>
  <si>
    <t>żel, ampułko-strzykawka</t>
  </si>
  <si>
    <t>11 -12 ml</t>
  </si>
  <si>
    <t>*wymagany jeden producent</t>
  </si>
  <si>
    <t>^^  wymagane dokumenty, rejestracje, foldery</t>
  </si>
  <si>
    <t>2,7 g</t>
  </si>
  <si>
    <t>żel, saszetka</t>
  </si>
  <si>
    <t>5 g</t>
  </si>
  <si>
    <t>20 g</t>
  </si>
  <si>
    <t>82 g</t>
  </si>
  <si>
    <t>żel, TUBKA</t>
  </si>
  <si>
    <t>kompleks na bazie dwutlenku tytanu kowalencyjnie związanego z jednowartościowymi jonami srebra, kaolin medyczny, Kwas hialuranowy</t>
  </si>
  <si>
    <t>125 ml</t>
  </si>
  <si>
    <t>suchy spray w proszku</t>
  </si>
  <si>
    <t>białka serwatkowe, oleje roślinne (oleina palmowa, oleje: sojowy, kokosowy, wysokooleinowyolej słonecznikowy), mleko odtłuszczone, laktoza, emulgatory (mono i dwuglicerydy, lecytyna sojowa), oleje z organizmów jednokomórkowych, minerały, inozytol, tauryna, siarczan żelazawy, siarczan cynku</t>
  </si>
  <si>
    <t>w 100 ml wartość kaloryczna 68 kcal, białko 1,42g, węglowodany 7,2 g, tłuszcze 3,7g, witaminy, minerały, Cholina 16,2 mg, inozytol 6,8 mg, tauryna 4,1 mg, L-Karnityna 1,35 mg, nukleotydy 2,7 mg</t>
  </si>
  <si>
    <t>butelka 59 ml</t>
  </si>
  <si>
    <t xml:space="preserve">smoczek kompatybilny do butelki z poz. 1 </t>
  </si>
  <si>
    <t xml:space="preserve">Dieta kompletna w płynie, polimeryczna, hiperkaloryczna (2,4 kcal/ml), zawartość białka 0,14 g/ml, źródłem białka są kazeina i serwatka, bezresztkowa, bezglutenowa, o niskiej zawartości tłuszczu (do 35%), zawierająca wyłącznie tłuszcze LCT.  Wskazany przy braku apetytu, zaburzeniach żucia i połykania oraz do postępowania żywieniowego u pacjentów onkologicznych. </t>
  </si>
  <si>
    <t>Na 100 ml: wartość energetyczna 240kcal, białko 14,4g ; węglowodany 24,4g, w tym: cukry 13,3g; laktoza 0,3g; tłuszcz 9,4g, w tym kwasy nasycone 0,9g; błonnik pokarmowy 0g; witaminy; składniki mineralne, cholina 110mg, 570 mOsmol/l; do zakupu o smaku truskawkowym, waniliowym, mokka i owoce leśne</t>
  </si>
  <si>
    <t>Butelka plastikowa: płyn 125 ml.</t>
  </si>
  <si>
    <t>Białko 1,3 g/100 ml. Tł. 3,4 g/100 ml (w tym DHA 11 mg/100 ml). Cukry 7,3 g/100 ml (w tym laktoza). Błonnik pokarmowy 0,5 g/100 ml. Skł. min. Witaminy. Zawiera nukleotydy, taurynę, cholinę, inozytol, L-karnitynę. 66 kcal/100 ml (275 kJ/100 ml). Produkt bezglutenowy.</t>
  </si>
  <si>
    <t>70 ml</t>
  </si>
  <si>
    <t>Modyfikowane mleko początkowe dla niemowląt od urodzenia, plastikowa buteleczka</t>
  </si>
  <si>
    <t>DFP.271.66.2018.LS</t>
  </si>
  <si>
    <r>
      <t xml:space="preserve">Podmiot Odpowiedzialny
</t>
    </r>
  </si>
  <si>
    <t>dawek a 1000j.m.</t>
  </si>
  <si>
    <t>* wymagany jeden producent</t>
  </si>
  <si>
    <t>Hasło dostępu do pliku JEDZ przekazanego pocztą elektroniczną: ………………………….</t>
  </si>
  <si>
    <t xml:space="preserve">Dostawa różych produktów do Apteki Szpitala Uniwersyteckiego w Krakowie </t>
  </si>
  <si>
    <t>** Wykonawca na czas trwania umowy użycza bezpłatnie parowniki kompatybilne z przedmiotem zamówienia i aparatami do znieczuleń będącymi na wyposażeniu szpitala w ilości 55-65 szt, ** w przypadku zaoferowania produktu leczniczego z systemem do napełniania parownika wykorzystującym adapter wielokrotnego użytku, Zamawiający wymaga dostawy minimum 2 sztuk adapterów na dostarczony parownik wraz z dostawą parowników, a następnie do każdej dostawy leku w ilości minimum 1 adapter na 12 butelek Sevofluranu</t>
  </si>
  <si>
    <t>^^ import docelowy</t>
  </si>
  <si>
    <t>** opakowanie jednostkowe nie większe niż 5 szt</t>
  </si>
  <si>
    <t>Do zakupu w dawkach</t>
  </si>
  <si>
    <t>Podmiot odpowiedzialny</t>
  </si>
  <si>
    <t xml:space="preserve">Kod EAN </t>
  </si>
  <si>
    <t xml:space="preserve">Ilość dawek a 1000j.m. </t>
  </si>
  <si>
    <t>Cena brutto jednej dawki a 1000j.m.</t>
  </si>
  <si>
    <t>2000 j.m.</t>
  </si>
  <si>
    <t>3000 j.m.</t>
  </si>
  <si>
    <t>4000 j.m.</t>
  </si>
  <si>
    <t>Oferowana ilość dawek a 1000 j.m.</t>
  </si>
  <si>
    <t>Glucose ^***</t>
  </si>
  <si>
    <t>Opakowań</t>
  </si>
  <si>
    <t>Podmiot Odpowiedzialny
(poz.1, 2)
Producent
(poz. 3, 4, 5)</t>
  </si>
  <si>
    <t>Kod EAN( poz 1, 2)</t>
  </si>
  <si>
    <t xml:space="preserve">Antybakteryjna gąbka opatrunkowa do drenów i cewników dożylnych  nasączoną poliheksametylenobiguamidem 0,2% </t>
  </si>
  <si>
    <r>
      <t xml:space="preserve">sterylny żel w 100 g: gliceryna 0,8 g, politlenek etylemu 15,4 g, estry kwasu 4-hydroksybenzoesowego 0,0308 g, wodorotlenek sodu 0,24 g, woda destylowana 82,73 g, pH neutralne; do uniwersalnego zasosowania w procedurach medycznych m.in.: w endoskopii* </t>
    </r>
    <r>
      <rPr>
        <sz val="11"/>
        <color indexed="10"/>
        <rFont val="Times New Roman"/>
        <family val="1"/>
      </rPr>
      <t>^^</t>
    </r>
  </si>
  <si>
    <t>Producent</t>
  </si>
  <si>
    <t>Kod EAN( poz 2)</t>
  </si>
  <si>
    <t>Oferowana ilość opakowań jednostkowych a 200 mg x 30 tabl</t>
  </si>
  <si>
    <t>Cena brutto jednego opakowania jednostkowego  a 200 mg x 30 tabl</t>
  </si>
  <si>
    <r>
      <t xml:space="preserve">Podmiot Odpowiedzialny
</t>
    </r>
  </si>
  <si>
    <t xml:space="preserve">Kod EAN
</t>
  </si>
  <si>
    <t>Kod EAN (nie dotyczy poz 1, 18, 24, 30)</t>
  </si>
  <si>
    <t>Oświadczamy, że oferowane przez nas w części 37 (poz. 18) suplementy diety są dopuszczone do obrotu na zasadach określonych w ustawie o bezpieczeństwie żywności i żywienia. (dotyczy wykonawców oferujących suplementy diety)</t>
  </si>
  <si>
    <t>Oświadczamy, że oferowane przez nas w części: 1-36; 37 (poz. 2-17, 19-23, 25-29, 31, 32); 38 – 58; 59 (poz. 1, 2)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</si>
  <si>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37 (poz. 30), 60 – 65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</si>
  <si>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części: 37 (poz. 1, 24), 59 (poz. 3-6), 66 (poz. 1); 67 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</si>
  <si>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termin płatności wynosi 60 dni.</t>
  </si>
  <si>
    <t xml:space="preserve">* wymagany jeden podmiot odpowiedzialny </t>
  </si>
  <si>
    <t>Kod EAN( nie dotyczy poz. 1,2)</t>
  </si>
  <si>
    <t>**Import docelowy</t>
  </si>
  <si>
    <t>sterylny żel w 100 g: gliceryna 0,8 g, politlenek etylemu 15,4 g, estry kwasu 4-hydroksybenzoesowego 0,0308 g, wodorotlenek sodu 0,24 g, woda destylowana 82,73 g, pH neutralne; do uniwersalnego zasosowania w procedurach medycznych m.in.: w endoskopii* ^^</t>
  </si>
  <si>
    <t>sterylny żel w 100 g: gliceryna 0,8 g, politlenek etylemu 15,4 g, estry kwasu 4-hydroksybenzoesowego 0,0308 g, wodorotlenek sodu 0,24 g, woda destylowana 82,73 g, pH neutralne; do uniwersalnego zasosowania w procedurach medycznych m.in.: w intubacji* ^^</t>
  </si>
  <si>
    <t>sterylny żel w 100 g: gliceryna 0,8 g, politlenek etylemu 15,4 g, estry kwasu 4-hydroksybenzoesowego 0,0308 g, wodorotlenek sodu 0,24 g, woda destylowana 82,73 g, pH neutralne; do uniwersalnego zasosowania w procedurach medycznych m.in.: w cewnikowaniu, cystoskopii* ^^</t>
  </si>
  <si>
    <t>Oferowana ilość opakowań jednostkowych a 70 tabl.</t>
  </si>
  <si>
    <t xml:space="preserve">Dla opakowań 70 tabl.
Nazwa handlowa:
Dawka:
Postać/ Opakowanie:
</t>
  </si>
  <si>
    <t xml:space="preserve">Dla opakowań 70 tabl.:
</t>
  </si>
  <si>
    <t>Dla opakowań 140 tabl.:</t>
  </si>
  <si>
    <t xml:space="preserve">Dla opakowań 140 tabl.
Nazwa handlowa:
Dawka:
Postać/ Opakowanie:
</t>
  </si>
  <si>
    <t>Dla dawek 200 mg x 30 tabl.
Nazwa handlowa:
Dawka:
Postać/ Opakowanie:</t>
  </si>
  <si>
    <t xml:space="preserve">Dla dawek 400 mg x 60 tabl.
Nazwa handlowa:
Dawka:
Postać/ Opakowanie:
</t>
  </si>
  <si>
    <t xml:space="preserve">Dla dawek 200 mg x 30 tabl.
</t>
  </si>
  <si>
    <t>Dla dawek 400 mg x 60 tabl.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</si>
  <si>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1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</si>
  <si>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250 mg, do zakupu w op 70 tabl. powl. i 140 tabl. powl.</t>
  </si>
  <si>
    <t>Cena brutto jednego opakowania jednostkowego a 70 tabl.</t>
  </si>
  <si>
    <t>Do zakupu opakowanie: 200 mg x 30 tabl i 400 mg x 60 tabl</t>
  </si>
  <si>
    <t>Do zakupu w dawkach: 200 mg i 400 mg</t>
  </si>
  <si>
    <t>Podmiot Odpowiedzialny
(poz. 2-17, 19-23, 25-29, 31-32)
Wytwórca 
(poz. 30)
Producent
(poz. 1, 18, 24)</t>
  </si>
  <si>
    <t>Wymiar</t>
  </si>
  <si>
    <t>Vinorelbinum * ^ ^^</t>
  </si>
  <si>
    <t>dla dawki: 200 mg
Nazwa handlowa:
Dawka:
Postać/ Opakowanie:
dla dawki: 1 g
Nazwa handlowa:
Dawka:
Postać/ Opakowanie:
dla dawki: 1,5 g
Nazwa handlowa:
Dawka:
Postać/ Opakowanie:
dla dawki: 2 g
Nazwa handlowa:
Dawka:
Postać/ Opakowanie:</t>
  </si>
  <si>
    <t xml:space="preserve">Lub
dla dawki: 200 mg
Nazwa handlowa:
Dawka:
Postać/ Opakowanie
dla dawki: 1 g
Nazwa handlowa:
Dawka:
Postać/ Opakowanie
dla dawki: 2 g
Nazwa handlowa:
Dawka:
Postać/ Opakowanie
</t>
  </si>
  <si>
    <t>dla dawki: 200 mg:
dla dawki: 1 g:
dla dawki: 1,5 g:
dla dawki: 2 g:</t>
  </si>
  <si>
    <t xml:space="preserve">Lub
dla dawki: 200 mg:
dla dawki: 1 g:
dla dawki: 2 g:
</t>
  </si>
  <si>
    <t>Nazwa handlowa:
Wymiar:
Postać/ Opakowanie: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</si>
</sst>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left" vertical="top" wrapText="1"/>
    </xf>
    <xf numFmtId="3" fontId="52" fillId="0" borderId="10" xfId="42" applyNumberFormat="1" applyFont="1" applyFill="1" applyBorder="1" applyAlignment="1">
      <alignment horizontal="left" vertical="top" wrapText="1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3" fontId="5" fillId="0" borderId="13" xfId="42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3" fontId="5" fillId="0" borderId="15" xfId="42" applyNumberFormat="1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1" fontId="52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2" fillId="0" borderId="13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44" fontId="5" fillId="0" borderId="13" xfId="67" applyNumberFormat="1" applyFont="1" applyFill="1" applyBorder="1" applyAlignment="1" applyProtection="1">
      <alignment horizontal="left" vertical="top" wrapText="1"/>
      <protection locked="0"/>
    </xf>
    <xf numFmtId="44" fontId="5" fillId="0" borderId="15" xfId="67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175" fontId="6" fillId="33" borderId="11" xfId="4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 applyProtection="1">
      <alignment horizontal="left" vertical="top" wrapText="1"/>
      <protection locked="0"/>
    </xf>
    <xf numFmtId="0" fontId="56" fillId="33" borderId="13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0" fontId="5" fillId="0" borderId="16" xfId="0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4" fontId="5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3" fontId="5" fillId="0" borderId="13" xfId="42" applyNumberFormat="1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15" xfId="0" applyFont="1" applyFill="1" applyBorder="1" applyAlignment="1" applyProtection="1">
      <alignment horizontal="left" vertical="top" wrapText="1"/>
      <protection locked="0"/>
    </xf>
    <xf numFmtId="0" fontId="57" fillId="0" borderId="15" xfId="0" applyFont="1" applyBorder="1" applyAlignment="1">
      <alignment horizontal="left" vertical="top" wrapText="1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6" fillId="33" borderId="18" xfId="0" applyFont="1" applyFill="1" applyBorder="1" applyAlignment="1" applyProtection="1">
      <alignment horizontal="center" vertical="top" wrapText="1"/>
      <protection locked="0"/>
    </xf>
    <xf numFmtId="0" fontId="6" fillId="33" borderId="16" xfId="0" applyFont="1" applyFill="1" applyBorder="1" applyAlignment="1" applyProtection="1">
      <alignment horizontal="center" vertical="top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4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5" fontId="5" fillId="0" borderId="10" xfId="45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4" fontId="5" fillId="0" borderId="17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128"/>
  <sheetViews>
    <sheetView showGridLines="0" view="pageBreakPreview" zoomScale="80" zoomScaleNormal="93" zoomScaleSheetLayoutView="80" zoomScalePageLayoutView="115" workbookViewId="0" topLeftCell="A3">
      <selection activeCell="B18" sqref="B18:F18"/>
    </sheetView>
  </sheetViews>
  <sheetFormatPr defaultColWidth="9.1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50390625" style="19" customWidth="1"/>
    <col min="6" max="6" width="1.875" style="9" customWidth="1"/>
    <col min="7" max="9" width="9.125" style="9" customWidth="1"/>
    <col min="10" max="10" width="22.375" style="9" customWidth="1"/>
    <col min="11" max="12" width="16.125" style="9" customWidth="1"/>
    <col min="13" max="16384" width="9.125" style="9" customWidth="1"/>
  </cols>
  <sheetData>
    <row r="1" ht="13.5">
      <c r="E1" s="7" t="s">
        <v>124</v>
      </c>
    </row>
    <row r="2" spans="3:5" ht="13.5">
      <c r="C2" s="18"/>
      <c r="D2" s="18" t="s">
        <v>109</v>
      </c>
      <c r="E2" s="18"/>
    </row>
    <row r="4" spans="3:4" ht="13.5">
      <c r="C4" s="9" t="s">
        <v>100</v>
      </c>
      <c r="D4" s="9" t="s">
        <v>625</v>
      </c>
    </row>
    <row r="6" spans="3:5" ht="18" customHeight="1">
      <c r="C6" s="9" t="s">
        <v>99</v>
      </c>
      <c r="D6" s="104" t="s">
        <v>630</v>
      </c>
      <c r="E6" s="104"/>
    </row>
    <row r="8" spans="3:5" ht="13.5">
      <c r="C8" s="21" t="s">
        <v>62</v>
      </c>
      <c r="D8" s="107"/>
      <c r="E8" s="108"/>
    </row>
    <row r="9" spans="3:5" ht="13.5">
      <c r="C9" s="21" t="s">
        <v>101</v>
      </c>
      <c r="D9" s="102"/>
      <c r="E9" s="103"/>
    </row>
    <row r="10" spans="3:5" ht="13.5">
      <c r="C10" s="21" t="s">
        <v>61</v>
      </c>
      <c r="D10" s="100"/>
      <c r="E10" s="101"/>
    </row>
    <row r="11" spans="3:5" ht="13.5">
      <c r="C11" s="21" t="s">
        <v>103</v>
      </c>
      <c r="D11" s="100"/>
      <c r="E11" s="101"/>
    </row>
    <row r="12" spans="3:5" ht="13.5">
      <c r="C12" s="21" t="s">
        <v>104</v>
      </c>
      <c r="D12" s="100"/>
      <c r="E12" s="101"/>
    </row>
    <row r="13" spans="3:5" ht="13.5">
      <c r="C13" s="21" t="s">
        <v>105</v>
      </c>
      <c r="D13" s="100"/>
      <c r="E13" s="101"/>
    </row>
    <row r="14" spans="3:5" ht="13.5">
      <c r="C14" s="21" t="s">
        <v>106</v>
      </c>
      <c r="D14" s="100"/>
      <c r="E14" s="101"/>
    </row>
    <row r="15" spans="3:5" ht="13.5">
      <c r="C15" s="21" t="s">
        <v>107</v>
      </c>
      <c r="D15" s="100"/>
      <c r="E15" s="101"/>
    </row>
    <row r="16" spans="3:5" ht="13.5">
      <c r="C16" s="21" t="s">
        <v>108</v>
      </c>
      <c r="D16" s="100"/>
      <c r="E16" s="101"/>
    </row>
    <row r="17" spans="4:5" ht="13.5">
      <c r="D17" s="6"/>
      <c r="E17" s="22"/>
    </row>
    <row r="18" spans="3:5" ht="13.5">
      <c r="C18" s="105" t="s">
        <v>102</v>
      </c>
      <c r="D18" s="106"/>
      <c r="E18" s="23"/>
    </row>
    <row r="19" spans="4:5" ht="13.5">
      <c r="D19" s="1"/>
      <c r="E19" s="23"/>
    </row>
    <row r="20" spans="3:5" ht="21" customHeight="1">
      <c r="C20" s="5" t="s">
        <v>19</v>
      </c>
      <c r="D20" s="24" t="s">
        <v>2</v>
      </c>
      <c r="E20" s="6"/>
    </row>
    <row r="21" spans="3:5" ht="13.5">
      <c r="C21" s="21" t="s">
        <v>26</v>
      </c>
      <c r="D21" s="25">
        <f>'część (1)'!H$6</f>
        <v>0</v>
      </c>
      <c r="E21" s="26"/>
    </row>
    <row r="22" spans="3:5" ht="13.5">
      <c r="C22" s="21" t="s">
        <v>27</v>
      </c>
      <c r="D22" s="25">
        <f>'część (2)'!H$6</f>
        <v>0</v>
      </c>
      <c r="E22" s="26"/>
    </row>
    <row r="23" spans="3:5" ht="13.5">
      <c r="C23" s="21" t="s">
        <v>28</v>
      </c>
      <c r="D23" s="25">
        <f>'część (3)'!H$6</f>
        <v>0</v>
      </c>
      <c r="E23" s="26"/>
    </row>
    <row r="24" spans="3:5" ht="13.5">
      <c r="C24" s="21" t="s">
        <v>29</v>
      </c>
      <c r="D24" s="25">
        <f>'część (4)'!H$6</f>
        <v>0</v>
      </c>
      <c r="E24" s="26"/>
    </row>
    <row r="25" spans="3:5" ht="13.5">
      <c r="C25" s="21" t="s">
        <v>30</v>
      </c>
      <c r="D25" s="25">
        <f>'część (5)'!H$6</f>
        <v>0</v>
      </c>
      <c r="E25" s="26"/>
    </row>
    <row r="26" spans="3:5" ht="13.5">
      <c r="C26" s="21" t="s">
        <v>31</v>
      </c>
      <c r="D26" s="25">
        <f>'część (6)'!H$6</f>
        <v>0</v>
      </c>
      <c r="E26" s="26"/>
    </row>
    <row r="27" spans="3:5" ht="13.5">
      <c r="C27" s="21" t="s">
        <v>32</v>
      </c>
      <c r="D27" s="25">
        <f>'część (7)'!H$6</f>
        <v>0</v>
      </c>
      <c r="E27" s="26"/>
    </row>
    <row r="28" spans="3:5" ht="13.5">
      <c r="C28" s="21" t="s">
        <v>33</v>
      </c>
      <c r="D28" s="25">
        <f>'część (8)'!H$6</f>
        <v>0</v>
      </c>
      <c r="E28" s="26"/>
    </row>
    <row r="29" spans="3:5" ht="13.5">
      <c r="C29" s="21" t="s">
        <v>34</v>
      </c>
      <c r="D29" s="25">
        <f>'część (9)'!H$6</f>
        <v>0</v>
      </c>
      <c r="E29" s="26"/>
    </row>
    <row r="30" spans="3:5" ht="13.5">
      <c r="C30" s="21" t="s">
        <v>35</v>
      </c>
      <c r="D30" s="25">
        <f>'część (10)'!H$6</f>
        <v>0</v>
      </c>
      <c r="E30" s="26"/>
    </row>
    <row r="31" spans="3:5" ht="13.5">
      <c r="C31" s="21" t="s">
        <v>36</v>
      </c>
      <c r="D31" s="25">
        <f>'część (11)'!H$6</f>
        <v>0</v>
      </c>
      <c r="E31" s="26"/>
    </row>
    <row r="32" spans="3:5" ht="13.5">
      <c r="C32" s="21" t="s">
        <v>37</v>
      </c>
      <c r="D32" s="25">
        <f>'część (12)'!H$6</f>
        <v>0</v>
      </c>
      <c r="E32" s="26"/>
    </row>
    <row r="33" spans="3:5" ht="13.5">
      <c r="C33" s="21" t="s">
        <v>38</v>
      </c>
      <c r="D33" s="25">
        <f>'część (13)'!H$6</f>
        <v>0</v>
      </c>
      <c r="E33" s="26"/>
    </row>
    <row r="34" spans="3:5" ht="13.5">
      <c r="C34" s="21" t="s">
        <v>39</v>
      </c>
      <c r="D34" s="25">
        <f>'część (14)'!H$6</f>
        <v>0</v>
      </c>
      <c r="E34" s="26"/>
    </row>
    <row r="35" spans="3:5" ht="13.5">
      <c r="C35" s="21" t="s">
        <v>40</v>
      </c>
      <c r="D35" s="25">
        <f>'część (15)'!H$6</f>
        <v>0</v>
      </c>
      <c r="E35" s="26"/>
    </row>
    <row r="36" spans="3:5" ht="13.5">
      <c r="C36" s="21" t="s">
        <v>41</v>
      </c>
      <c r="D36" s="25">
        <f>'część (16)'!H$6</f>
        <v>0</v>
      </c>
      <c r="E36" s="26"/>
    </row>
    <row r="37" spans="3:5" ht="13.5">
      <c r="C37" s="21" t="s">
        <v>42</v>
      </c>
      <c r="D37" s="25">
        <f>'część (17)'!H$6</f>
        <v>0</v>
      </c>
      <c r="E37" s="26"/>
    </row>
    <row r="38" spans="3:5" ht="13.5">
      <c r="C38" s="21" t="s">
        <v>43</v>
      </c>
      <c r="D38" s="25">
        <f>'część (18)'!H$6</f>
        <v>0</v>
      </c>
      <c r="E38" s="26"/>
    </row>
    <row r="39" spans="3:5" ht="13.5">
      <c r="C39" s="21" t="s">
        <v>44</v>
      </c>
      <c r="D39" s="25">
        <f>'część (19)'!H$6</f>
        <v>0</v>
      </c>
      <c r="E39" s="26"/>
    </row>
    <row r="40" spans="3:5" ht="13.5">
      <c r="C40" s="21" t="s">
        <v>45</v>
      </c>
      <c r="D40" s="25">
        <f>'część (20)'!H$6</f>
        <v>0</v>
      </c>
      <c r="E40" s="26"/>
    </row>
    <row r="41" spans="3:5" ht="13.5">
      <c r="C41" s="21" t="s">
        <v>46</v>
      </c>
      <c r="D41" s="25">
        <f>'część (21)'!H$6</f>
        <v>0</v>
      </c>
      <c r="E41" s="26"/>
    </row>
    <row r="42" spans="3:5" ht="13.5">
      <c r="C42" s="21" t="s">
        <v>47</v>
      </c>
      <c r="D42" s="25">
        <f>'część (22)'!H$6</f>
        <v>0</v>
      </c>
      <c r="E42" s="26"/>
    </row>
    <row r="43" spans="3:5" ht="13.5">
      <c r="C43" s="21" t="s">
        <v>48</v>
      </c>
      <c r="D43" s="25">
        <f>'część (23)'!H$6</f>
        <v>0</v>
      </c>
      <c r="E43" s="26"/>
    </row>
    <row r="44" spans="3:5" ht="13.5">
      <c r="C44" s="21" t="s">
        <v>49</v>
      </c>
      <c r="D44" s="25">
        <f>'część (24)'!H$6</f>
        <v>0</v>
      </c>
      <c r="E44" s="26"/>
    </row>
    <row r="45" spans="3:5" ht="13.5">
      <c r="C45" s="21" t="s">
        <v>50</v>
      </c>
      <c r="D45" s="25">
        <f>'część (25)'!H$6</f>
        <v>0</v>
      </c>
      <c r="E45" s="26"/>
    </row>
    <row r="46" spans="3:5" ht="13.5">
      <c r="C46" s="21" t="s">
        <v>51</v>
      </c>
      <c r="D46" s="25">
        <f>'część (26)'!H$6</f>
        <v>0</v>
      </c>
      <c r="E46" s="26"/>
    </row>
    <row r="47" spans="3:5" ht="13.5">
      <c r="C47" s="21" t="s">
        <v>52</v>
      </c>
      <c r="D47" s="25">
        <f>'część (27)'!H$6</f>
        <v>0</v>
      </c>
      <c r="E47" s="26"/>
    </row>
    <row r="48" spans="3:5" ht="13.5">
      <c r="C48" s="21" t="s">
        <v>53</v>
      </c>
      <c r="D48" s="25">
        <f>'część (28)'!H$6</f>
        <v>0</v>
      </c>
      <c r="E48" s="26"/>
    </row>
    <row r="49" spans="3:5" ht="13.5">
      <c r="C49" s="21" t="s">
        <v>54</v>
      </c>
      <c r="D49" s="25">
        <f>'część (29)'!H$6</f>
        <v>0</v>
      </c>
      <c r="E49" s="26"/>
    </row>
    <row r="50" spans="3:5" ht="13.5">
      <c r="C50" s="21" t="s">
        <v>63</v>
      </c>
      <c r="D50" s="25">
        <f>'część (30)'!H$6</f>
        <v>0</v>
      </c>
      <c r="E50" s="26"/>
    </row>
    <row r="51" spans="3:5" ht="13.5">
      <c r="C51" s="21" t="s">
        <v>64</v>
      </c>
      <c r="D51" s="25">
        <f>'część (31)'!H$6</f>
        <v>0</v>
      </c>
      <c r="E51" s="26"/>
    </row>
    <row r="52" spans="3:5" ht="13.5">
      <c r="C52" s="21" t="s">
        <v>65</v>
      </c>
      <c r="D52" s="25">
        <f>'część (32)'!H$6</f>
        <v>0</v>
      </c>
      <c r="E52" s="26"/>
    </row>
    <row r="53" spans="3:5" ht="13.5">
      <c r="C53" s="21" t="s">
        <v>66</v>
      </c>
      <c r="D53" s="25">
        <f>'część (33)'!H$6</f>
        <v>0</v>
      </c>
      <c r="E53" s="26"/>
    </row>
    <row r="54" spans="3:5" ht="13.5">
      <c r="C54" s="21" t="s">
        <v>67</v>
      </c>
      <c r="D54" s="25">
        <f>'część (34)'!H$6</f>
        <v>0</v>
      </c>
      <c r="E54" s="26"/>
    </row>
    <row r="55" spans="3:5" ht="13.5">
      <c r="C55" s="21" t="s">
        <v>68</v>
      </c>
      <c r="D55" s="25">
        <f>'część (35)'!H$6</f>
        <v>0</v>
      </c>
      <c r="E55" s="26"/>
    </row>
    <row r="56" spans="3:5" ht="13.5">
      <c r="C56" s="21" t="s">
        <v>69</v>
      </c>
      <c r="D56" s="25">
        <f>'część (36)'!H$6</f>
        <v>0</v>
      </c>
      <c r="E56" s="26"/>
    </row>
    <row r="57" spans="3:5" ht="13.5">
      <c r="C57" s="21" t="s">
        <v>70</v>
      </c>
      <c r="D57" s="25">
        <f>'część (37)'!H$6</f>
        <v>0</v>
      </c>
      <c r="E57" s="26"/>
    </row>
    <row r="58" spans="3:5" ht="13.5">
      <c r="C58" s="21" t="s">
        <v>71</v>
      </c>
      <c r="D58" s="25">
        <f>'część (38)'!H$6</f>
        <v>0</v>
      </c>
      <c r="E58" s="26"/>
    </row>
    <row r="59" spans="3:5" ht="13.5">
      <c r="C59" s="21" t="s">
        <v>72</v>
      </c>
      <c r="D59" s="25">
        <f>'część (39)'!H$6</f>
        <v>0</v>
      </c>
      <c r="E59" s="26"/>
    </row>
    <row r="60" spans="3:5" ht="13.5">
      <c r="C60" s="21" t="s">
        <v>73</v>
      </c>
      <c r="D60" s="25">
        <f>'część (40)'!H$6</f>
        <v>0</v>
      </c>
      <c r="E60" s="26"/>
    </row>
    <row r="61" spans="3:5" ht="13.5">
      <c r="C61" s="21" t="s">
        <v>74</v>
      </c>
      <c r="D61" s="25">
        <f>'część (41)'!H$6</f>
        <v>0</v>
      </c>
      <c r="E61" s="26"/>
    </row>
    <row r="62" spans="3:5" ht="13.5">
      <c r="C62" s="21" t="s">
        <v>75</v>
      </c>
      <c r="D62" s="25">
        <f>'część (42)'!H$6</f>
        <v>0</v>
      </c>
      <c r="E62" s="26"/>
    </row>
    <row r="63" spans="3:5" ht="13.5">
      <c r="C63" s="21" t="s">
        <v>76</v>
      </c>
      <c r="D63" s="25">
        <f>'część (43)'!H$6</f>
        <v>0</v>
      </c>
      <c r="E63" s="26"/>
    </row>
    <row r="64" spans="3:5" ht="13.5">
      <c r="C64" s="21" t="s">
        <v>77</v>
      </c>
      <c r="D64" s="25">
        <f>'część (44)'!H$6</f>
        <v>0</v>
      </c>
      <c r="E64" s="26"/>
    </row>
    <row r="65" spans="3:5" ht="13.5">
      <c r="C65" s="21" t="s">
        <v>78</v>
      </c>
      <c r="D65" s="25">
        <f>'część (45)'!H$6</f>
        <v>0</v>
      </c>
      <c r="E65" s="26"/>
    </row>
    <row r="66" spans="3:5" ht="13.5">
      <c r="C66" s="21" t="s">
        <v>79</v>
      </c>
      <c r="D66" s="25">
        <f>'część (46)'!H$6</f>
        <v>0</v>
      </c>
      <c r="E66" s="26"/>
    </row>
    <row r="67" spans="3:5" ht="13.5">
      <c r="C67" s="21" t="s">
        <v>80</v>
      </c>
      <c r="D67" s="25">
        <f>'część (47)'!H$6</f>
        <v>0</v>
      </c>
      <c r="E67" s="26"/>
    </row>
    <row r="68" spans="3:5" ht="13.5">
      <c r="C68" s="21" t="s">
        <v>81</v>
      </c>
      <c r="D68" s="25">
        <f>'część (48)'!H$6</f>
        <v>0</v>
      </c>
      <c r="E68" s="26"/>
    </row>
    <row r="69" spans="3:5" ht="13.5">
      <c r="C69" s="21" t="s">
        <v>82</v>
      </c>
      <c r="D69" s="25">
        <f>'część (49)'!H$6</f>
        <v>0</v>
      </c>
      <c r="E69" s="26"/>
    </row>
    <row r="70" spans="3:5" ht="13.5">
      <c r="C70" s="21" t="s">
        <v>83</v>
      </c>
      <c r="D70" s="25">
        <f>'część (50)'!H$6</f>
        <v>0</v>
      </c>
      <c r="E70" s="26"/>
    </row>
    <row r="71" spans="3:5" ht="13.5">
      <c r="C71" s="21" t="s">
        <v>84</v>
      </c>
      <c r="D71" s="25">
        <f>'część (51)'!H$6</f>
        <v>0</v>
      </c>
      <c r="E71" s="26"/>
    </row>
    <row r="72" spans="3:5" ht="13.5">
      <c r="C72" s="21" t="s">
        <v>85</v>
      </c>
      <c r="D72" s="25">
        <f>'część (52)'!H$6</f>
        <v>0</v>
      </c>
      <c r="E72" s="26"/>
    </row>
    <row r="73" spans="3:5" ht="13.5">
      <c r="C73" s="21" t="s">
        <v>87</v>
      </c>
      <c r="D73" s="25">
        <f>'część (53)'!H$6</f>
        <v>0</v>
      </c>
      <c r="E73" s="26"/>
    </row>
    <row r="74" spans="3:5" ht="13.5">
      <c r="C74" s="21" t="s">
        <v>110</v>
      </c>
      <c r="D74" s="25">
        <f>'część (54)'!H$6</f>
        <v>0</v>
      </c>
      <c r="E74" s="26"/>
    </row>
    <row r="75" spans="3:5" ht="13.5">
      <c r="C75" s="21" t="s">
        <v>111</v>
      </c>
      <c r="D75" s="25">
        <f>'część (55)'!H$6</f>
        <v>0</v>
      </c>
      <c r="E75" s="26"/>
    </row>
    <row r="76" spans="3:5" ht="13.5">
      <c r="C76" s="21" t="s">
        <v>112</v>
      </c>
      <c r="D76" s="25">
        <f>'część (56)'!H$6</f>
        <v>0</v>
      </c>
      <c r="E76" s="26"/>
    </row>
    <row r="77" spans="3:5" ht="13.5">
      <c r="C77" s="21" t="s">
        <v>113</v>
      </c>
      <c r="D77" s="25">
        <f>'część (57)'!H$6</f>
        <v>0</v>
      </c>
      <c r="E77" s="26"/>
    </row>
    <row r="78" spans="3:5" ht="13.5">
      <c r="C78" s="21" t="s">
        <v>114</v>
      </c>
      <c r="D78" s="25">
        <f>'część (58)'!H$6</f>
        <v>0</v>
      </c>
      <c r="E78" s="26"/>
    </row>
    <row r="79" spans="3:5" ht="13.5">
      <c r="C79" s="21" t="s">
        <v>115</v>
      </c>
      <c r="D79" s="25">
        <f>'część (59)'!H$6</f>
        <v>0</v>
      </c>
      <c r="E79" s="26"/>
    </row>
    <row r="80" spans="3:5" ht="13.5">
      <c r="C80" s="21" t="s">
        <v>116</v>
      </c>
      <c r="D80" s="25">
        <f>'część (60)'!H$6</f>
        <v>0</v>
      </c>
      <c r="E80" s="26"/>
    </row>
    <row r="81" spans="3:5" ht="13.5">
      <c r="C81" s="21" t="s">
        <v>117</v>
      </c>
      <c r="D81" s="25">
        <f>'część (61)'!H$6</f>
        <v>0</v>
      </c>
      <c r="E81" s="26"/>
    </row>
    <row r="82" spans="3:5" ht="13.5">
      <c r="C82" s="21" t="s">
        <v>118</v>
      </c>
      <c r="D82" s="25">
        <f>'część (62)'!H$6</f>
        <v>0</v>
      </c>
      <c r="E82" s="26"/>
    </row>
    <row r="83" spans="3:5" ht="13.5">
      <c r="C83" s="21" t="s">
        <v>119</v>
      </c>
      <c r="D83" s="25">
        <f>'część (63)'!H$6</f>
        <v>0</v>
      </c>
      <c r="E83" s="26"/>
    </row>
    <row r="84" spans="3:5" ht="13.5">
      <c r="C84" s="21" t="s">
        <v>120</v>
      </c>
      <c r="D84" s="25">
        <f>'część (64)'!H$6</f>
        <v>0</v>
      </c>
      <c r="E84" s="26"/>
    </row>
    <row r="85" spans="3:5" ht="13.5">
      <c r="C85" s="21" t="s">
        <v>121</v>
      </c>
      <c r="D85" s="25">
        <f>'część (65)'!H$6</f>
        <v>0</v>
      </c>
      <c r="E85" s="26"/>
    </row>
    <row r="86" spans="3:5" ht="13.5">
      <c r="C86" s="21" t="s">
        <v>126</v>
      </c>
      <c r="D86" s="25">
        <f>'część (66)'!H$6</f>
        <v>0</v>
      </c>
      <c r="E86" s="26"/>
    </row>
    <row r="87" spans="3:5" ht="13.5">
      <c r="C87" s="52" t="s">
        <v>127</v>
      </c>
      <c r="D87" s="71">
        <f>'część (67)'!H$6</f>
        <v>0</v>
      </c>
      <c r="E87" s="26"/>
    </row>
    <row r="88" spans="3:5" ht="11.25" customHeight="1">
      <c r="C88" s="59"/>
      <c r="D88" s="72"/>
      <c r="E88" s="26"/>
    </row>
    <row r="89" spans="4:5" ht="13.5" hidden="1">
      <c r="D89" s="40"/>
      <c r="E89" s="26"/>
    </row>
    <row r="90" spans="4:5" ht="0.75" customHeight="1" hidden="1">
      <c r="D90" s="40"/>
      <c r="E90" s="26"/>
    </row>
    <row r="91" spans="4:5" ht="30" customHeight="1" hidden="1">
      <c r="D91" s="40"/>
      <c r="E91" s="26"/>
    </row>
    <row r="92" spans="4:5" ht="13.5" hidden="1">
      <c r="D92" s="40"/>
      <c r="E92" s="26"/>
    </row>
    <row r="93" spans="4:5" ht="13.5" hidden="1">
      <c r="D93" s="40"/>
      <c r="E93" s="26"/>
    </row>
    <row r="94" spans="4:5" ht="2.25" customHeight="1" hidden="1">
      <c r="D94" s="40"/>
      <c r="E94" s="26"/>
    </row>
    <row r="95" spans="4:5" ht="2.25" customHeight="1" hidden="1">
      <c r="D95" s="40"/>
      <c r="E95" s="26"/>
    </row>
    <row r="96" spans="4:5" ht="0.75" customHeight="1" hidden="1">
      <c r="D96" s="40"/>
      <c r="E96" s="26"/>
    </row>
    <row r="97" spans="4:5" ht="13.5" hidden="1">
      <c r="D97" s="40"/>
      <c r="E97" s="26"/>
    </row>
    <row r="98" spans="4:5" ht="5.25" customHeight="1">
      <c r="D98" s="40"/>
      <c r="E98" s="26"/>
    </row>
    <row r="99" spans="2:5" ht="102.75" customHeight="1">
      <c r="B99" s="9" t="s">
        <v>3</v>
      </c>
      <c r="C99" s="105" t="s">
        <v>676</v>
      </c>
      <c r="D99" s="105"/>
      <c r="E99" s="105"/>
    </row>
    <row r="100" spans="2:5" ht="30" customHeight="1">
      <c r="B100" s="9" t="s">
        <v>4</v>
      </c>
      <c r="C100" s="110" t="s">
        <v>660</v>
      </c>
      <c r="D100" s="110"/>
      <c r="E100" s="110"/>
    </row>
    <row r="101" spans="2:5" ht="41.25" customHeight="1">
      <c r="B101" s="9" t="s">
        <v>5</v>
      </c>
      <c r="C101" s="109" t="s">
        <v>129</v>
      </c>
      <c r="D101" s="109"/>
      <c r="E101" s="109"/>
    </row>
    <row r="102" spans="2:5" s="27" customFormat="1" ht="84" customHeight="1">
      <c r="B102" s="9" t="s">
        <v>6</v>
      </c>
      <c r="C102" s="104" t="s">
        <v>657</v>
      </c>
      <c r="D102" s="104"/>
      <c r="E102" s="104"/>
    </row>
    <row r="103" spans="2:5" s="27" customFormat="1" ht="72.75" customHeight="1">
      <c r="B103" s="9" t="s">
        <v>58</v>
      </c>
      <c r="C103" s="104" t="s">
        <v>658</v>
      </c>
      <c r="D103" s="104"/>
      <c r="E103" s="104"/>
    </row>
    <row r="104" spans="2:5" s="27" customFormat="1" ht="69" customHeight="1">
      <c r="B104" s="9" t="s">
        <v>89</v>
      </c>
      <c r="C104" s="104" t="s">
        <v>659</v>
      </c>
      <c r="D104" s="104"/>
      <c r="E104" s="104"/>
    </row>
    <row r="105" spans="2:5" s="27" customFormat="1" ht="55.5" customHeight="1">
      <c r="B105" s="9" t="s">
        <v>7</v>
      </c>
      <c r="C105" s="111" t="s">
        <v>656</v>
      </c>
      <c r="D105" s="111"/>
      <c r="E105" s="111"/>
    </row>
    <row r="106" spans="2:5" ht="36" customHeight="1">
      <c r="B106" s="9" t="s">
        <v>8</v>
      </c>
      <c r="C106" s="98" t="s">
        <v>24</v>
      </c>
      <c r="D106" s="98"/>
      <c r="E106" s="98"/>
    </row>
    <row r="107" spans="2:5" ht="32.25" customHeight="1">
      <c r="B107" s="9" t="s">
        <v>21</v>
      </c>
      <c r="C107" s="99" t="s">
        <v>59</v>
      </c>
      <c r="D107" s="99"/>
      <c r="E107" s="99"/>
    </row>
    <row r="108" spans="2:5" ht="39" customHeight="1">
      <c r="B108" s="9" t="s">
        <v>88</v>
      </c>
      <c r="C108" s="98" t="s">
        <v>60</v>
      </c>
      <c r="D108" s="98"/>
      <c r="E108" s="98"/>
    </row>
    <row r="109" spans="2:5" ht="33.75" customHeight="1">
      <c r="B109" s="9" t="s">
        <v>1</v>
      </c>
      <c r="C109" s="98" t="s">
        <v>133</v>
      </c>
      <c r="D109" s="98"/>
      <c r="E109" s="98"/>
    </row>
    <row r="110" spans="3:5" ht="33.75" customHeight="1">
      <c r="C110" s="98" t="s">
        <v>131</v>
      </c>
      <c r="D110" s="98"/>
      <c r="E110" s="98"/>
    </row>
    <row r="111" spans="3:5" ht="30" customHeight="1">
      <c r="C111" s="95" t="s">
        <v>132</v>
      </c>
      <c r="D111" s="95"/>
      <c r="E111" s="95"/>
    </row>
    <row r="112" spans="2:5" ht="18" customHeight="1">
      <c r="B112" s="9" t="s">
        <v>0</v>
      </c>
      <c r="C112" s="4" t="s">
        <v>9</v>
      </c>
      <c r="D112" s="1"/>
      <c r="E112" s="9"/>
    </row>
    <row r="113" spans="2:5" ht="18" customHeight="1">
      <c r="B113" s="29"/>
      <c r="C113" s="96" t="s">
        <v>22</v>
      </c>
      <c r="D113" s="114"/>
      <c r="E113" s="97"/>
    </row>
    <row r="114" spans="3:5" ht="18" customHeight="1">
      <c r="C114" s="96" t="s">
        <v>10</v>
      </c>
      <c r="D114" s="97"/>
      <c r="E114" s="21"/>
    </row>
    <row r="115" spans="3:5" ht="18" customHeight="1">
      <c r="C115" s="112"/>
      <c r="D115" s="113"/>
      <c r="E115" s="21"/>
    </row>
    <row r="116" spans="3:5" ht="18" customHeight="1">
      <c r="C116" s="112"/>
      <c r="D116" s="113"/>
      <c r="E116" s="21"/>
    </row>
    <row r="117" spans="3:5" ht="18" customHeight="1">
      <c r="C117" s="112"/>
      <c r="D117" s="113"/>
      <c r="E117" s="21"/>
    </row>
    <row r="118" spans="3:5" ht="18" customHeight="1">
      <c r="C118" s="31" t="s">
        <v>12</v>
      </c>
      <c r="D118" s="31"/>
      <c r="E118" s="7"/>
    </row>
    <row r="119" spans="3:5" ht="18" customHeight="1">
      <c r="C119" s="96" t="s">
        <v>23</v>
      </c>
      <c r="D119" s="114"/>
      <c r="E119" s="97"/>
    </row>
    <row r="120" spans="3:5" ht="18" customHeight="1">
      <c r="C120" s="32" t="s">
        <v>10</v>
      </c>
      <c r="D120" s="30" t="s">
        <v>11</v>
      </c>
      <c r="E120" s="33" t="s">
        <v>13</v>
      </c>
    </row>
    <row r="121" spans="3:5" ht="18" customHeight="1">
      <c r="C121" s="34"/>
      <c r="D121" s="30"/>
      <c r="E121" s="35"/>
    </row>
    <row r="122" spans="3:5" ht="18" customHeight="1">
      <c r="C122" s="34"/>
      <c r="D122" s="30"/>
      <c r="E122" s="35"/>
    </row>
    <row r="123" spans="3:5" ht="18" customHeight="1">
      <c r="C123" s="31"/>
      <c r="D123" s="31"/>
      <c r="E123" s="7"/>
    </row>
    <row r="124" spans="3:5" ht="18" customHeight="1">
      <c r="C124" s="96" t="s">
        <v>25</v>
      </c>
      <c r="D124" s="114"/>
      <c r="E124" s="97"/>
    </row>
    <row r="125" spans="3:5" ht="18" customHeight="1">
      <c r="C125" s="96" t="s">
        <v>14</v>
      </c>
      <c r="D125" s="97"/>
      <c r="E125" s="21"/>
    </row>
    <row r="126" spans="3:5" ht="18" customHeight="1">
      <c r="C126" s="108"/>
      <c r="D126" s="108"/>
      <c r="E126" s="21"/>
    </row>
    <row r="127" spans="3:5" ht="34.5" customHeight="1">
      <c r="C127" s="20"/>
      <c r="D127" s="28"/>
      <c r="E127" s="28"/>
    </row>
    <row r="128" spans="2:5" ht="13.5">
      <c r="B128" s="9" t="s">
        <v>91</v>
      </c>
      <c r="C128" s="94" t="s">
        <v>629</v>
      </c>
      <c r="D128" s="94"/>
      <c r="E128" s="94"/>
    </row>
  </sheetData>
  <sheetProtection/>
  <mergeCells count="34">
    <mergeCell ref="C105:E105"/>
    <mergeCell ref="C126:D126"/>
    <mergeCell ref="C115:D115"/>
    <mergeCell ref="C116:D116"/>
    <mergeCell ref="C117:D117"/>
    <mergeCell ref="C119:E119"/>
    <mergeCell ref="C125:D125"/>
    <mergeCell ref="C124:E124"/>
    <mergeCell ref="C106:E106"/>
    <mergeCell ref="C113:E113"/>
    <mergeCell ref="D6:E6"/>
    <mergeCell ref="D13:E13"/>
    <mergeCell ref="C103:E103"/>
    <mergeCell ref="C18:D18"/>
    <mergeCell ref="D11:E11"/>
    <mergeCell ref="D14:E14"/>
    <mergeCell ref="D8:E8"/>
    <mergeCell ref="C101:E101"/>
    <mergeCell ref="C100:E100"/>
    <mergeCell ref="C102:E102"/>
    <mergeCell ref="D16:E16"/>
    <mergeCell ref="D15:E15"/>
    <mergeCell ref="D9:E9"/>
    <mergeCell ref="D10:E10"/>
    <mergeCell ref="D12:E12"/>
    <mergeCell ref="C104:E104"/>
    <mergeCell ref="C99:E99"/>
    <mergeCell ref="C128:E128"/>
    <mergeCell ref="C111:E111"/>
    <mergeCell ref="C114:D114"/>
    <mergeCell ref="C108:E108"/>
    <mergeCell ref="C107:E107"/>
    <mergeCell ref="C110:E110"/>
    <mergeCell ref="C109:E10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6.125" style="1" customWidth="1"/>
    <col min="3" max="3" width="22.125" style="1" customWidth="1"/>
    <col min="4" max="4" width="23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254</v>
      </c>
      <c r="C11" s="53" t="s">
        <v>255</v>
      </c>
      <c r="D11" s="53" t="s">
        <v>256</v>
      </c>
      <c r="E11" s="54">
        <v>12150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spans="2:5" s="2" customFormat="1" ht="13.5">
      <c r="B14" s="2" t="s">
        <v>234</v>
      </c>
      <c r="E14" s="41"/>
    </row>
    <row r="15" s="2" customFormat="1" ht="13.5">
      <c r="E15" s="41"/>
    </row>
    <row r="16" s="2" customFormat="1" ht="13.5">
      <c r="E16" s="4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K11" sqref="K11:N11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SUM(N11:N16)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257</v>
      </c>
      <c r="C11" s="37" t="s">
        <v>258</v>
      </c>
      <c r="D11" s="37" t="s">
        <v>264</v>
      </c>
      <c r="E11" s="38">
        <v>200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7" ht="41.25">
      <c r="A12" s="21" t="s">
        <v>4</v>
      </c>
      <c r="B12" s="37" t="s">
        <v>257</v>
      </c>
      <c r="C12" s="37" t="s">
        <v>259</v>
      </c>
      <c r="D12" s="37" t="s">
        <v>264</v>
      </c>
      <c r="E12" s="38">
        <v>400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  <c r="Q12" s="1"/>
    </row>
    <row r="13" spans="1:17" ht="41.25">
      <c r="A13" s="21" t="s">
        <v>5</v>
      </c>
      <c r="B13" s="37" t="s">
        <v>257</v>
      </c>
      <c r="C13" s="37" t="s">
        <v>260</v>
      </c>
      <c r="D13" s="37" t="s">
        <v>264</v>
      </c>
      <c r="E13" s="38">
        <v>400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1.25">
      <c r="A14" s="21" t="s">
        <v>6</v>
      </c>
      <c r="B14" s="37" t="s">
        <v>257</v>
      </c>
      <c r="C14" s="37" t="s">
        <v>261</v>
      </c>
      <c r="D14" s="37" t="s">
        <v>264</v>
      </c>
      <c r="E14" s="38">
        <v>200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1.25">
      <c r="A15" s="21" t="s">
        <v>58</v>
      </c>
      <c r="B15" s="37" t="s">
        <v>257</v>
      </c>
      <c r="C15" s="37" t="s">
        <v>262</v>
      </c>
      <c r="D15" s="37" t="s">
        <v>264</v>
      </c>
      <c r="E15" s="38">
        <v>200</v>
      </c>
      <c r="F15" s="14" t="s">
        <v>90</v>
      </c>
      <c r="G15" s="15" t="s">
        <v>123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1.25">
      <c r="A16" s="21" t="s">
        <v>89</v>
      </c>
      <c r="B16" s="37" t="s">
        <v>257</v>
      </c>
      <c r="C16" s="37" t="s">
        <v>263</v>
      </c>
      <c r="D16" s="37" t="s">
        <v>264</v>
      </c>
      <c r="E16" s="38">
        <v>50</v>
      </c>
      <c r="F16" s="14" t="s">
        <v>90</v>
      </c>
      <c r="G16" s="15" t="s">
        <v>123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ht="13.5">
      <c r="Q17" s="1"/>
    </row>
    <row r="18" spans="2:17" ht="13.5">
      <c r="B18" s="2" t="s">
        <v>265</v>
      </c>
      <c r="Q18" s="1"/>
    </row>
    <row r="19" spans="2:17" ht="13.5">
      <c r="B19" s="2" t="s">
        <v>217</v>
      </c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J25" sqref="J25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25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00390625" style="1" customWidth="1"/>
    <col min="11" max="11" width="15.50390625" style="1" customWidth="1"/>
    <col min="12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163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191</v>
      </c>
      <c r="C11" s="37" t="s">
        <v>156</v>
      </c>
      <c r="D11" s="37" t="s">
        <v>170</v>
      </c>
      <c r="E11" s="38">
        <v>9000</v>
      </c>
      <c r="F11" s="14" t="s">
        <v>90</v>
      </c>
      <c r="G11" s="15" t="s">
        <v>246</v>
      </c>
      <c r="H11" s="15"/>
      <c r="I11" s="15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s="2" customFormat="1" ht="13.5">
      <c r="E14" s="41"/>
    </row>
    <row r="15" s="2" customFormat="1" ht="13.5">
      <c r="E15" s="41"/>
    </row>
    <row r="16" s="2" customFormat="1" ht="13.5">
      <c r="E16" s="41"/>
    </row>
    <row r="17" s="2" customFormat="1" ht="13.5">
      <c r="E17" s="41"/>
    </row>
    <row r="18" s="2" customFormat="1" ht="13.5">
      <c r="E18" s="41"/>
    </row>
    <row r="19" s="2" customFormat="1" ht="13.5">
      <c r="E19" s="41"/>
    </row>
    <row r="20" s="2" customFormat="1" ht="13.5">
      <c r="E20" s="41"/>
    </row>
    <row r="21" s="2" customFormat="1" ht="13.5">
      <c r="E21" s="41"/>
    </row>
    <row r="22" s="2" customFormat="1" ht="13.5">
      <c r="E22" s="41"/>
    </row>
    <row r="23" s="2" customFormat="1" ht="13.5">
      <c r="E23" s="41"/>
    </row>
    <row r="24" s="2" customFormat="1" ht="13.5">
      <c r="E24" s="41"/>
    </row>
    <row r="25" s="2" customFormat="1" ht="13.5">
      <c r="E25" s="41"/>
    </row>
    <row r="26" s="2" customFormat="1" ht="13.5">
      <c r="E26" s="41"/>
    </row>
    <row r="27" s="2" customFormat="1" ht="13.5">
      <c r="E27" s="41"/>
    </row>
    <row r="28" s="2" customFormat="1" ht="13.5">
      <c r="E28" s="41"/>
    </row>
    <row r="29" s="2" customFormat="1" ht="13.5">
      <c r="E29" s="41"/>
    </row>
    <row r="30" s="2" customFormat="1" ht="13.5">
      <c r="E30" s="41"/>
    </row>
    <row r="31" s="2" customFormat="1" ht="13.5">
      <c r="E31" s="41"/>
    </row>
    <row r="32" s="2" customFormat="1" ht="13.5">
      <c r="E32" s="41"/>
    </row>
    <row r="33" s="2" customFormat="1" ht="13.5">
      <c r="E33" s="4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875" style="1" customWidth="1"/>
    <col min="3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163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266</v>
      </c>
      <c r="C11" s="37" t="s">
        <v>267</v>
      </c>
      <c r="D11" s="37" t="s">
        <v>269</v>
      </c>
      <c r="E11" s="38">
        <v>3360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>
        <v>2</v>
      </c>
      <c r="B12" s="37" t="s">
        <v>266</v>
      </c>
      <c r="C12" s="37" t="s">
        <v>268</v>
      </c>
      <c r="D12" s="37" t="s">
        <v>269</v>
      </c>
      <c r="E12" s="38">
        <v>12600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2:17" ht="13.5">
      <c r="B13" s="2" t="s">
        <v>270</v>
      </c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  <row r="205" ht="13.5">
      <c r="Q20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9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271</v>
      </c>
      <c r="C11" s="37" t="s">
        <v>183</v>
      </c>
      <c r="D11" s="37" t="s">
        <v>170</v>
      </c>
      <c r="E11" s="38">
        <v>9100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271</v>
      </c>
      <c r="C12" s="37" t="s">
        <v>203</v>
      </c>
      <c r="D12" s="37" t="s">
        <v>170</v>
      </c>
      <c r="E12" s="38">
        <v>10080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2:17" ht="13.5" customHeight="1">
      <c r="B13" s="131" t="s">
        <v>270</v>
      </c>
      <c r="C13" s="132"/>
      <c r="Q13" s="1"/>
    </row>
    <row r="14" spans="2:17" ht="13.5">
      <c r="B14" s="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163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3.25" customHeight="1">
      <c r="A11" s="21" t="s">
        <v>3</v>
      </c>
      <c r="B11" s="37" t="s">
        <v>272</v>
      </c>
      <c r="C11" s="37" t="s">
        <v>273</v>
      </c>
      <c r="D11" s="37" t="s">
        <v>275</v>
      </c>
      <c r="E11" s="38">
        <v>2040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83.25" customHeight="1">
      <c r="A12" s="21" t="s">
        <v>4</v>
      </c>
      <c r="B12" s="37" t="s">
        <v>272</v>
      </c>
      <c r="C12" s="37" t="s">
        <v>274</v>
      </c>
      <c r="D12" s="37" t="s">
        <v>275</v>
      </c>
      <c r="E12" s="38">
        <v>2280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ht="13.5">
      <c r="Q14" s="1"/>
    </row>
    <row r="15" spans="2:17" ht="13.5">
      <c r="B15" s="2" t="s">
        <v>270</v>
      </c>
      <c r="Q15" s="1"/>
    </row>
    <row r="16" spans="2:17" ht="13.5">
      <c r="B16" s="2"/>
      <c r="Q16" s="1"/>
    </row>
    <row r="17" spans="2:17" ht="13.5">
      <c r="B17" s="2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63" ht="13.5">
      <c r="Q63" s="1"/>
    </row>
    <row r="64" ht="13.5">
      <c r="Q64" s="1"/>
    </row>
    <row r="65" ht="13.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9"/>
  <sheetViews>
    <sheetView showGridLines="0" view="pageBreakPreview" zoomScale="80" zoomScaleNormal="80" zoomScaleSheetLayoutView="80" zoomScalePageLayoutView="80" workbookViewId="0" topLeftCell="A58">
      <selection activeCell="D72" sqref="D72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15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SUM(N11:N68)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189</v>
      </c>
      <c r="C11" s="37" t="s">
        <v>164</v>
      </c>
      <c r="D11" s="37" t="s">
        <v>170</v>
      </c>
      <c r="E11" s="38">
        <v>4200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 aca="true" t="shared" si="0" ref="L11:L42">IF(K11=0,"0,00",IF(K11&gt;0,ROUND(E11/K11,2)))</f>
        <v>0,00</v>
      </c>
      <c r="M11" s="15"/>
      <c r="N11" s="17">
        <f aca="true" t="shared" si="1" ref="N11:N42">ROUND(L11*ROUND(M11,2),2)</f>
        <v>0</v>
      </c>
    </row>
    <row r="12" spans="1:14" ht="41.25">
      <c r="A12" s="21" t="s">
        <v>4</v>
      </c>
      <c r="B12" s="37" t="s">
        <v>276</v>
      </c>
      <c r="C12" s="37" t="s">
        <v>156</v>
      </c>
      <c r="D12" s="37" t="s">
        <v>170</v>
      </c>
      <c r="E12" s="38">
        <v>300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41.25">
      <c r="A13" s="21" t="s">
        <v>5</v>
      </c>
      <c r="B13" s="37" t="s">
        <v>276</v>
      </c>
      <c r="C13" s="37" t="s">
        <v>277</v>
      </c>
      <c r="D13" s="37" t="s">
        <v>170</v>
      </c>
      <c r="E13" s="38">
        <v>2100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1.25">
      <c r="A14" s="21" t="s">
        <v>6</v>
      </c>
      <c r="B14" s="37" t="s">
        <v>276</v>
      </c>
      <c r="C14" s="37" t="s">
        <v>165</v>
      </c>
      <c r="D14" s="37" t="s">
        <v>170</v>
      </c>
      <c r="E14" s="38">
        <v>2100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1.25">
      <c r="A15" s="21" t="s">
        <v>58</v>
      </c>
      <c r="B15" s="37" t="s">
        <v>278</v>
      </c>
      <c r="C15" s="37" t="s">
        <v>279</v>
      </c>
      <c r="D15" s="37" t="s">
        <v>170</v>
      </c>
      <c r="E15" s="38">
        <v>7200</v>
      </c>
      <c r="F15" s="14" t="s">
        <v>90</v>
      </c>
      <c r="G15" s="15" t="s">
        <v>123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1.25">
      <c r="A16" s="21" t="s">
        <v>89</v>
      </c>
      <c r="B16" s="37" t="s">
        <v>280</v>
      </c>
      <c r="C16" s="37" t="s">
        <v>182</v>
      </c>
      <c r="D16" s="37" t="s">
        <v>214</v>
      </c>
      <c r="E16" s="38">
        <v>60000</v>
      </c>
      <c r="F16" s="14" t="s">
        <v>90</v>
      </c>
      <c r="G16" s="15" t="s">
        <v>123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1.25">
      <c r="A17" s="21" t="s">
        <v>281</v>
      </c>
      <c r="B17" s="37" t="s">
        <v>282</v>
      </c>
      <c r="C17" s="37" t="s">
        <v>180</v>
      </c>
      <c r="D17" s="37" t="s">
        <v>170</v>
      </c>
      <c r="E17" s="38">
        <v>3300</v>
      </c>
      <c r="F17" s="14" t="s">
        <v>90</v>
      </c>
      <c r="G17" s="15" t="s">
        <v>123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1.25">
      <c r="A18" s="21" t="s">
        <v>8</v>
      </c>
      <c r="B18" s="37" t="s">
        <v>283</v>
      </c>
      <c r="C18" s="37" t="s">
        <v>183</v>
      </c>
      <c r="D18" s="37" t="s">
        <v>170</v>
      </c>
      <c r="E18" s="38">
        <v>3300</v>
      </c>
      <c r="F18" s="14" t="s">
        <v>90</v>
      </c>
      <c r="G18" s="15" t="s">
        <v>123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1.25">
      <c r="A19" s="21" t="s">
        <v>21</v>
      </c>
      <c r="B19" s="37" t="s">
        <v>284</v>
      </c>
      <c r="C19" s="37" t="s">
        <v>181</v>
      </c>
      <c r="D19" s="37" t="s">
        <v>285</v>
      </c>
      <c r="E19" s="38">
        <v>180</v>
      </c>
      <c r="F19" s="14" t="s">
        <v>90</v>
      </c>
      <c r="G19" s="15" t="s">
        <v>123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54.75">
      <c r="A20" s="21" t="s">
        <v>88</v>
      </c>
      <c r="B20" s="37" t="s">
        <v>286</v>
      </c>
      <c r="C20" s="37" t="s">
        <v>165</v>
      </c>
      <c r="D20" s="37" t="s">
        <v>287</v>
      </c>
      <c r="E20" s="38">
        <v>2700</v>
      </c>
      <c r="F20" s="14" t="s">
        <v>90</v>
      </c>
      <c r="G20" s="15" t="s">
        <v>123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1.25">
      <c r="A21" s="21" t="s">
        <v>1</v>
      </c>
      <c r="B21" s="37" t="s">
        <v>288</v>
      </c>
      <c r="C21" s="37" t="s">
        <v>181</v>
      </c>
      <c r="D21" s="37" t="s">
        <v>170</v>
      </c>
      <c r="E21" s="38">
        <v>4500</v>
      </c>
      <c r="F21" s="14" t="s">
        <v>90</v>
      </c>
      <c r="G21" s="15" t="s">
        <v>123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1.25">
      <c r="A22" s="21" t="s">
        <v>0</v>
      </c>
      <c r="B22" s="37" t="s">
        <v>289</v>
      </c>
      <c r="C22" s="37" t="s">
        <v>186</v>
      </c>
      <c r="D22" s="37" t="s">
        <v>290</v>
      </c>
      <c r="E22" s="38">
        <v>2000</v>
      </c>
      <c r="F22" s="14" t="s">
        <v>90</v>
      </c>
      <c r="G22" s="15" t="s">
        <v>123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1.25">
      <c r="A23" s="21" t="s">
        <v>91</v>
      </c>
      <c r="B23" s="37" t="s">
        <v>289</v>
      </c>
      <c r="C23" s="37" t="s">
        <v>168</v>
      </c>
      <c r="D23" s="37" t="s">
        <v>290</v>
      </c>
      <c r="E23" s="38">
        <v>2300</v>
      </c>
      <c r="F23" s="14" t="s">
        <v>90</v>
      </c>
      <c r="G23" s="15" t="s">
        <v>123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1.25">
      <c r="A24" s="21" t="s">
        <v>92</v>
      </c>
      <c r="B24" s="37" t="s">
        <v>289</v>
      </c>
      <c r="C24" s="37" t="s">
        <v>156</v>
      </c>
      <c r="D24" s="37" t="s">
        <v>290</v>
      </c>
      <c r="E24" s="38">
        <v>800</v>
      </c>
      <c r="F24" s="14" t="s">
        <v>90</v>
      </c>
      <c r="G24" s="15" t="s">
        <v>123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1.25">
      <c r="A25" s="21" t="s">
        <v>93</v>
      </c>
      <c r="B25" s="37" t="s">
        <v>291</v>
      </c>
      <c r="C25" s="37" t="s">
        <v>292</v>
      </c>
      <c r="D25" s="37" t="s">
        <v>170</v>
      </c>
      <c r="E25" s="38">
        <v>7200</v>
      </c>
      <c r="F25" s="14" t="s">
        <v>90</v>
      </c>
      <c r="G25" s="15" t="s">
        <v>123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1.25">
      <c r="A26" s="21" t="s">
        <v>94</v>
      </c>
      <c r="B26" s="37" t="s">
        <v>293</v>
      </c>
      <c r="C26" s="37" t="s">
        <v>294</v>
      </c>
      <c r="D26" s="37" t="s">
        <v>295</v>
      </c>
      <c r="E26" s="38">
        <v>20</v>
      </c>
      <c r="F26" s="14" t="s">
        <v>90</v>
      </c>
      <c r="G26" s="15" t="s">
        <v>123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41.25">
      <c r="A27" s="21" t="s">
        <v>95</v>
      </c>
      <c r="B27" s="37" t="s">
        <v>296</v>
      </c>
      <c r="C27" s="37" t="s">
        <v>156</v>
      </c>
      <c r="D27" s="37" t="s">
        <v>170</v>
      </c>
      <c r="E27" s="38">
        <v>3600</v>
      </c>
      <c r="F27" s="14" t="s">
        <v>90</v>
      </c>
      <c r="G27" s="15" t="s">
        <v>123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41.25">
      <c r="A28" s="21" t="s">
        <v>96</v>
      </c>
      <c r="B28" s="37" t="s">
        <v>297</v>
      </c>
      <c r="C28" s="37" t="s">
        <v>183</v>
      </c>
      <c r="D28" s="37" t="s">
        <v>170</v>
      </c>
      <c r="E28" s="38">
        <v>5400</v>
      </c>
      <c r="F28" s="14" t="s">
        <v>90</v>
      </c>
      <c r="G28" s="15" t="s">
        <v>123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spans="1:17" ht="41.25">
      <c r="A29" s="21" t="s">
        <v>97</v>
      </c>
      <c r="B29" s="37" t="s">
        <v>297</v>
      </c>
      <c r="C29" s="37" t="s">
        <v>203</v>
      </c>
      <c r="D29" s="37" t="s">
        <v>170</v>
      </c>
      <c r="E29" s="38">
        <v>1080</v>
      </c>
      <c r="F29" s="14" t="s">
        <v>90</v>
      </c>
      <c r="G29" s="15" t="s">
        <v>123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  <c r="Q29" s="1"/>
    </row>
    <row r="30" spans="1:17" ht="41.25">
      <c r="A30" s="21" t="s">
        <v>98</v>
      </c>
      <c r="B30" s="37" t="s">
        <v>297</v>
      </c>
      <c r="C30" s="37" t="s">
        <v>182</v>
      </c>
      <c r="D30" s="37" t="s">
        <v>170</v>
      </c>
      <c r="E30" s="38">
        <v>4500</v>
      </c>
      <c r="F30" s="14" t="s">
        <v>90</v>
      </c>
      <c r="G30" s="15" t="s">
        <v>123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  <c r="Q30" s="1"/>
    </row>
    <row r="31" spans="1:17" ht="41.25">
      <c r="A31" s="21" t="s">
        <v>135</v>
      </c>
      <c r="B31" s="37" t="s">
        <v>298</v>
      </c>
      <c r="C31" s="37" t="s">
        <v>203</v>
      </c>
      <c r="D31" s="37" t="s">
        <v>170</v>
      </c>
      <c r="E31" s="38">
        <v>5000</v>
      </c>
      <c r="F31" s="14" t="s">
        <v>90</v>
      </c>
      <c r="G31" s="15" t="s">
        <v>123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  <c r="Q31" s="1"/>
    </row>
    <row r="32" spans="1:17" ht="41.25">
      <c r="A32" s="21" t="s">
        <v>136</v>
      </c>
      <c r="B32" s="37" t="s">
        <v>299</v>
      </c>
      <c r="C32" s="37" t="s">
        <v>300</v>
      </c>
      <c r="D32" s="37" t="s">
        <v>179</v>
      </c>
      <c r="E32" s="38">
        <v>30</v>
      </c>
      <c r="F32" s="14" t="s">
        <v>90</v>
      </c>
      <c r="G32" s="15" t="s">
        <v>123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  <c r="Q32" s="1"/>
    </row>
    <row r="33" spans="1:17" ht="41.25">
      <c r="A33" s="21" t="s">
        <v>137</v>
      </c>
      <c r="B33" s="37" t="s">
        <v>212</v>
      </c>
      <c r="C33" s="37" t="s">
        <v>301</v>
      </c>
      <c r="D33" s="37" t="s">
        <v>302</v>
      </c>
      <c r="E33" s="38">
        <v>500</v>
      </c>
      <c r="F33" s="14" t="s">
        <v>90</v>
      </c>
      <c r="G33" s="15" t="s">
        <v>123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  <c r="Q33" s="1"/>
    </row>
    <row r="34" spans="1:17" ht="41.25">
      <c r="A34" s="21" t="s">
        <v>138</v>
      </c>
      <c r="B34" s="37" t="s">
        <v>303</v>
      </c>
      <c r="C34" s="37" t="s">
        <v>304</v>
      </c>
      <c r="D34" s="37" t="s">
        <v>305</v>
      </c>
      <c r="E34" s="38">
        <v>50</v>
      </c>
      <c r="F34" s="14" t="s">
        <v>90</v>
      </c>
      <c r="G34" s="15" t="s">
        <v>123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1.25">
      <c r="A35" s="21" t="s">
        <v>139</v>
      </c>
      <c r="B35" s="37" t="s">
        <v>306</v>
      </c>
      <c r="C35" s="37" t="s">
        <v>168</v>
      </c>
      <c r="D35" s="37" t="s">
        <v>170</v>
      </c>
      <c r="E35" s="38">
        <v>43200</v>
      </c>
      <c r="F35" s="14" t="s">
        <v>90</v>
      </c>
      <c r="G35" s="15" t="s">
        <v>123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6" spans="1:17" ht="41.25">
      <c r="A36" s="21" t="s">
        <v>140</v>
      </c>
      <c r="B36" s="37" t="s">
        <v>307</v>
      </c>
      <c r="C36" s="37" t="s">
        <v>308</v>
      </c>
      <c r="D36" s="37" t="s">
        <v>309</v>
      </c>
      <c r="E36" s="38">
        <v>10000</v>
      </c>
      <c r="F36" s="14" t="s">
        <v>90</v>
      </c>
      <c r="G36" s="15" t="s">
        <v>123</v>
      </c>
      <c r="H36" s="15"/>
      <c r="I36" s="15"/>
      <c r="J36" s="16"/>
      <c r="K36" s="15"/>
      <c r="L36" s="15" t="str">
        <f t="shared" si="0"/>
        <v>0,00</v>
      </c>
      <c r="M36" s="15"/>
      <c r="N36" s="17">
        <f t="shared" si="1"/>
        <v>0</v>
      </c>
      <c r="Q36" s="1"/>
    </row>
    <row r="37" spans="1:17" ht="54.75">
      <c r="A37" s="21" t="s">
        <v>141</v>
      </c>
      <c r="B37" s="37" t="s">
        <v>310</v>
      </c>
      <c r="C37" s="37" t="s">
        <v>178</v>
      </c>
      <c r="D37" s="37" t="s">
        <v>311</v>
      </c>
      <c r="E37" s="38">
        <v>400</v>
      </c>
      <c r="F37" s="14" t="s">
        <v>90</v>
      </c>
      <c r="G37" s="15" t="s">
        <v>123</v>
      </c>
      <c r="H37" s="15"/>
      <c r="I37" s="15"/>
      <c r="J37" s="16"/>
      <c r="K37" s="15"/>
      <c r="L37" s="15" t="str">
        <f t="shared" si="0"/>
        <v>0,00</v>
      </c>
      <c r="M37" s="15"/>
      <c r="N37" s="17">
        <f t="shared" si="1"/>
        <v>0</v>
      </c>
      <c r="Q37" s="1"/>
    </row>
    <row r="38" spans="1:17" ht="41.25">
      <c r="A38" s="21" t="s">
        <v>142</v>
      </c>
      <c r="B38" s="37" t="s">
        <v>312</v>
      </c>
      <c r="C38" s="37" t="s">
        <v>182</v>
      </c>
      <c r="D38" s="37" t="s">
        <v>175</v>
      </c>
      <c r="E38" s="38">
        <v>2100</v>
      </c>
      <c r="F38" s="14" t="s">
        <v>90</v>
      </c>
      <c r="G38" s="15" t="s">
        <v>123</v>
      </c>
      <c r="H38" s="15"/>
      <c r="I38" s="15"/>
      <c r="J38" s="16"/>
      <c r="K38" s="15"/>
      <c r="L38" s="15" t="str">
        <f t="shared" si="0"/>
        <v>0,00</v>
      </c>
      <c r="M38" s="15"/>
      <c r="N38" s="17">
        <f t="shared" si="1"/>
        <v>0</v>
      </c>
      <c r="Q38" s="1"/>
    </row>
    <row r="39" spans="1:17" ht="41.25">
      <c r="A39" s="21" t="s">
        <v>143</v>
      </c>
      <c r="B39" s="37" t="s">
        <v>312</v>
      </c>
      <c r="C39" s="37" t="s">
        <v>183</v>
      </c>
      <c r="D39" s="37" t="s">
        <v>175</v>
      </c>
      <c r="E39" s="38">
        <v>9100</v>
      </c>
      <c r="F39" s="14" t="s">
        <v>90</v>
      </c>
      <c r="G39" s="15" t="s">
        <v>123</v>
      </c>
      <c r="H39" s="15"/>
      <c r="I39" s="15"/>
      <c r="J39" s="16"/>
      <c r="K39" s="15"/>
      <c r="L39" s="15" t="str">
        <f t="shared" si="0"/>
        <v>0,00</v>
      </c>
      <c r="M39" s="15"/>
      <c r="N39" s="17">
        <f t="shared" si="1"/>
        <v>0</v>
      </c>
      <c r="Q39" s="1"/>
    </row>
    <row r="40" spans="1:17" ht="41.25">
      <c r="A40" s="21" t="s">
        <v>144</v>
      </c>
      <c r="B40" s="37" t="s">
        <v>312</v>
      </c>
      <c r="C40" s="37" t="s">
        <v>203</v>
      </c>
      <c r="D40" s="37" t="s">
        <v>175</v>
      </c>
      <c r="E40" s="38">
        <v>3080</v>
      </c>
      <c r="F40" s="14" t="s">
        <v>90</v>
      </c>
      <c r="G40" s="15" t="s">
        <v>123</v>
      </c>
      <c r="H40" s="15"/>
      <c r="I40" s="15"/>
      <c r="J40" s="16"/>
      <c r="K40" s="15"/>
      <c r="L40" s="15" t="str">
        <f t="shared" si="0"/>
        <v>0,00</v>
      </c>
      <c r="M40" s="15"/>
      <c r="N40" s="17">
        <f t="shared" si="1"/>
        <v>0</v>
      </c>
      <c r="Q40" s="1"/>
    </row>
    <row r="41" spans="1:17" ht="41.25">
      <c r="A41" s="21" t="s">
        <v>145</v>
      </c>
      <c r="B41" s="37" t="s">
        <v>313</v>
      </c>
      <c r="C41" s="37" t="s">
        <v>173</v>
      </c>
      <c r="D41" s="37" t="s">
        <v>170</v>
      </c>
      <c r="E41" s="38">
        <v>6600</v>
      </c>
      <c r="F41" s="14" t="s">
        <v>90</v>
      </c>
      <c r="G41" s="15" t="s">
        <v>123</v>
      </c>
      <c r="H41" s="15"/>
      <c r="I41" s="15"/>
      <c r="J41" s="16"/>
      <c r="K41" s="15"/>
      <c r="L41" s="15" t="str">
        <f t="shared" si="0"/>
        <v>0,00</v>
      </c>
      <c r="M41" s="15"/>
      <c r="N41" s="17">
        <f t="shared" si="1"/>
        <v>0</v>
      </c>
      <c r="Q41" s="1"/>
    </row>
    <row r="42" spans="1:17" ht="41.25">
      <c r="A42" s="21" t="s">
        <v>146</v>
      </c>
      <c r="B42" s="37" t="s">
        <v>314</v>
      </c>
      <c r="C42" s="37" t="s">
        <v>315</v>
      </c>
      <c r="D42" s="37" t="s">
        <v>316</v>
      </c>
      <c r="E42" s="38">
        <v>30</v>
      </c>
      <c r="F42" s="14" t="s">
        <v>90</v>
      </c>
      <c r="G42" s="15" t="s">
        <v>123</v>
      </c>
      <c r="H42" s="15"/>
      <c r="I42" s="15"/>
      <c r="J42" s="16"/>
      <c r="K42" s="15"/>
      <c r="L42" s="15" t="str">
        <f t="shared" si="0"/>
        <v>0,00</v>
      </c>
      <c r="M42" s="15"/>
      <c r="N42" s="17">
        <f t="shared" si="1"/>
        <v>0</v>
      </c>
      <c r="Q42" s="1"/>
    </row>
    <row r="43" spans="1:17" ht="41.25">
      <c r="A43" s="21" t="s">
        <v>147</v>
      </c>
      <c r="B43" s="37" t="s">
        <v>317</v>
      </c>
      <c r="C43" s="37" t="s">
        <v>180</v>
      </c>
      <c r="D43" s="37" t="s">
        <v>170</v>
      </c>
      <c r="E43" s="38">
        <v>1500</v>
      </c>
      <c r="F43" s="14" t="s">
        <v>90</v>
      </c>
      <c r="G43" s="15" t="s">
        <v>123</v>
      </c>
      <c r="H43" s="15"/>
      <c r="I43" s="15"/>
      <c r="J43" s="16"/>
      <c r="K43" s="15"/>
      <c r="L43" s="15" t="str">
        <f aca="true" t="shared" si="2" ref="L43:L68">IF(K43=0,"0,00",IF(K43&gt;0,ROUND(E43/K43,2)))</f>
        <v>0,00</v>
      </c>
      <c r="M43" s="15"/>
      <c r="N43" s="17">
        <f aca="true" t="shared" si="3" ref="N43:N68">ROUND(L43*ROUND(M43,2),2)</f>
        <v>0</v>
      </c>
      <c r="Q43" s="1"/>
    </row>
    <row r="44" spans="1:17" ht="41.25">
      <c r="A44" s="21" t="s">
        <v>148</v>
      </c>
      <c r="B44" s="37" t="s">
        <v>166</v>
      </c>
      <c r="C44" s="37" t="s">
        <v>318</v>
      </c>
      <c r="D44" s="37" t="s">
        <v>170</v>
      </c>
      <c r="E44" s="38">
        <v>21600</v>
      </c>
      <c r="F44" s="14" t="s">
        <v>90</v>
      </c>
      <c r="G44" s="15" t="s">
        <v>123</v>
      </c>
      <c r="H44" s="15"/>
      <c r="I44" s="15"/>
      <c r="J44" s="16"/>
      <c r="K44" s="15"/>
      <c r="L44" s="15" t="str">
        <f t="shared" si="2"/>
        <v>0,00</v>
      </c>
      <c r="M44" s="15"/>
      <c r="N44" s="17">
        <f t="shared" si="3"/>
        <v>0</v>
      </c>
      <c r="Q44" s="1"/>
    </row>
    <row r="45" spans="1:17" ht="41.25">
      <c r="A45" s="21" t="s">
        <v>149</v>
      </c>
      <c r="B45" s="37" t="s">
        <v>319</v>
      </c>
      <c r="C45" s="37" t="s">
        <v>183</v>
      </c>
      <c r="D45" s="37" t="s">
        <v>170</v>
      </c>
      <c r="E45" s="38">
        <v>5400</v>
      </c>
      <c r="F45" s="14" t="s">
        <v>90</v>
      </c>
      <c r="G45" s="15" t="s">
        <v>123</v>
      </c>
      <c r="H45" s="15"/>
      <c r="I45" s="15"/>
      <c r="J45" s="16"/>
      <c r="K45" s="15"/>
      <c r="L45" s="15" t="str">
        <f t="shared" si="2"/>
        <v>0,00</v>
      </c>
      <c r="M45" s="15"/>
      <c r="N45" s="17">
        <f t="shared" si="3"/>
        <v>0</v>
      </c>
      <c r="Q45" s="1"/>
    </row>
    <row r="46" spans="1:17" ht="41.25">
      <c r="A46" s="21" t="s">
        <v>150</v>
      </c>
      <c r="B46" s="37" t="s">
        <v>319</v>
      </c>
      <c r="C46" s="37" t="s">
        <v>210</v>
      </c>
      <c r="D46" s="37" t="s">
        <v>190</v>
      </c>
      <c r="E46" s="38">
        <v>5400</v>
      </c>
      <c r="F46" s="14" t="s">
        <v>90</v>
      </c>
      <c r="G46" s="15" t="s">
        <v>123</v>
      </c>
      <c r="H46" s="15"/>
      <c r="I46" s="15"/>
      <c r="J46" s="16"/>
      <c r="K46" s="15"/>
      <c r="L46" s="15" t="str">
        <f t="shared" si="2"/>
        <v>0,00</v>
      </c>
      <c r="M46" s="15"/>
      <c r="N46" s="17">
        <f t="shared" si="3"/>
        <v>0</v>
      </c>
      <c r="Q46" s="1"/>
    </row>
    <row r="47" spans="1:17" ht="41.25">
      <c r="A47" s="21" t="s">
        <v>151</v>
      </c>
      <c r="B47" s="37" t="s">
        <v>319</v>
      </c>
      <c r="C47" s="37" t="s">
        <v>211</v>
      </c>
      <c r="D47" s="37" t="s">
        <v>170</v>
      </c>
      <c r="E47" s="38">
        <v>1080</v>
      </c>
      <c r="F47" s="14" t="s">
        <v>90</v>
      </c>
      <c r="G47" s="15" t="s">
        <v>123</v>
      </c>
      <c r="H47" s="15"/>
      <c r="I47" s="15"/>
      <c r="J47" s="16"/>
      <c r="K47" s="15"/>
      <c r="L47" s="15" t="str">
        <f t="shared" si="2"/>
        <v>0,00</v>
      </c>
      <c r="M47" s="15"/>
      <c r="N47" s="17">
        <f t="shared" si="3"/>
        <v>0</v>
      </c>
      <c r="Q47" s="1"/>
    </row>
    <row r="48" spans="1:17" ht="41.25">
      <c r="A48" s="21" t="s">
        <v>152</v>
      </c>
      <c r="B48" s="37" t="s">
        <v>193</v>
      </c>
      <c r="C48" s="37" t="s">
        <v>156</v>
      </c>
      <c r="D48" s="37" t="s">
        <v>170</v>
      </c>
      <c r="E48" s="38">
        <v>3240</v>
      </c>
      <c r="F48" s="14" t="s">
        <v>90</v>
      </c>
      <c r="G48" s="15" t="s">
        <v>123</v>
      </c>
      <c r="H48" s="15"/>
      <c r="I48" s="15"/>
      <c r="J48" s="16"/>
      <c r="K48" s="15"/>
      <c r="L48" s="15" t="str">
        <f t="shared" si="2"/>
        <v>0,00</v>
      </c>
      <c r="M48" s="15"/>
      <c r="N48" s="17">
        <f t="shared" si="3"/>
        <v>0</v>
      </c>
      <c r="Q48" s="1"/>
    </row>
    <row r="49" spans="1:17" ht="41.25">
      <c r="A49" s="21" t="s">
        <v>153</v>
      </c>
      <c r="B49" s="37" t="s">
        <v>320</v>
      </c>
      <c r="C49" s="37" t="s">
        <v>203</v>
      </c>
      <c r="D49" s="37" t="s">
        <v>170</v>
      </c>
      <c r="E49" s="38">
        <v>20000</v>
      </c>
      <c r="F49" s="14" t="s">
        <v>90</v>
      </c>
      <c r="G49" s="15" t="s">
        <v>123</v>
      </c>
      <c r="H49" s="15"/>
      <c r="I49" s="15"/>
      <c r="J49" s="16"/>
      <c r="K49" s="15"/>
      <c r="L49" s="15" t="str">
        <f t="shared" si="2"/>
        <v>0,00</v>
      </c>
      <c r="M49" s="15"/>
      <c r="N49" s="17">
        <f t="shared" si="3"/>
        <v>0</v>
      </c>
      <c r="Q49" s="1"/>
    </row>
    <row r="50" spans="1:17" ht="41.25">
      <c r="A50" s="21" t="s">
        <v>195</v>
      </c>
      <c r="B50" s="37" t="s">
        <v>320</v>
      </c>
      <c r="C50" s="37" t="s">
        <v>182</v>
      </c>
      <c r="D50" s="37" t="s">
        <v>170</v>
      </c>
      <c r="E50" s="38">
        <v>18000</v>
      </c>
      <c r="F50" s="14" t="s">
        <v>90</v>
      </c>
      <c r="G50" s="15" t="s">
        <v>123</v>
      </c>
      <c r="H50" s="15"/>
      <c r="I50" s="15"/>
      <c r="J50" s="16"/>
      <c r="K50" s="15"/>
      <c r="L50" s="15" t="str">
        <f t="shared" si="2"/>
        <v>0,00</v>
      </c>
      <c r="M50" s="15"/>
      <c r="N50" s="17">
        <f t="shared" si="3"/>
        <v>0</v>
      </c>
      <c r="Q50" s="1"/>
    </row>
    <row r="51" spans="1:17" ht="41.25">
      <c r="A51" s="21" t="s">
        <v>196</v>
      </c>
      <c r="B51" s="37" t="s">
        <v>321</v>
      </c>
      <c r="C51" s="37" t="s">
        <v>173</v>
      </c>
      <c r="D51" s="37" t="s">
        <v>170</v>
      </c>
      <c r="E51" s="38">
        <v>54</v>
      </c>
      <c r="F51" s="14" t="s">
        <v>90</v>
      </c>
      <c r="G51" s="15" t="s">
        <v>123</v>
      </c>
      <c r="H51" s="15"/>
      <c r="I51" s="15"/>
      <c r="J51" s="16"/>
      <c r="K51" s="15"/>
      <c r="L51" s="15" t="str">
        <f t="shared" si="2"/>
        <v>0,00</v>
      </c>
      <c r="M51" s="15"/>
      <c r="N51" s="17">
        <f t="shared" si="3"/>
        <v>0</v>
      </c>
      <c r="Q51" s="1"/>
    </row>
    <row r="52" spans="1:17" ht="41.25">
      <c r="A52" s="21" t="s">
        <v>197</v>
      </c>
      <c r="B52" s="37" t="s">
        <v>167</v>
      </c>
      <c r="C52" s="37" t="s">
        <v>322</v>
      </c>
      <c r="D52" s="37" t="s">
        <v>323</v>
      </c>
      <c r="E52" s="38">
        <v>40</v>
      </c>
      <c r="F52" s="14" t="s">
        <v>90</v>
      </c>
      <c r="G52" s="15" t="s">
        <v>123</v>
      </c>
      <c r="H52" s="15"/>
      <c r="I52" s="15"/>
      <c r="J52" s="16"/>
      <c r="K52" s="15"/>
      <c r="L52" s="15" t="str">
        <f t="shared" si="2"/>
        <v>0,00</v>
      </c>
      <c r="M52" s="15"/>
      <c r="N52" s="17">
        <f t="shared" si="3"/>
        <v>0</v>
      </c>
      <c r="Q52" s="1"/>
    </row>
    <row r="53" spans="1:17" ht="41.25">
      <c r="A53" s="21" t="s">
        <v>198</v>
      </c>
      <c r="B53" s="37" t="s">
        <v>324</v>
      </c>
      <c r="C53" s="37" t="s">
        <v>325</v>
      </c>
      <c r="D53" s="37" t="s">
        <v>175</v>
      </c>
      <c r="E53" s="38">
        <v>1008</v>
      </c>
      <c r="F53" s="14" t="s">
        <v>90</v>
      </c>
      <c r="G53" s="15" t="s">
        <v>123</v>
      </c>
      <c r="H53" s="15"/>
      <c r="I53" s="15"/>
      <c r="J53" s="16"/>
      <c r="K53" s="15"/>
      <c r="L53" s="15" t="str">
        <f t="shared" si="2"/>
        <v>0,00</v>
      </c>
      <c r="M53" s="15"/>
      <c r="N53" s="17">
        <f t="shared" si="3"/>
        <v>0</v>
      </c>
      <c r="Q53" s="1"/>
    </row>
    <row r="54" spans="1:17" ht="41.25">
      <c r="A54" s="21" t="s">
        <v>199</v>
      </c>
      <c r="B54" s="37" t="s">
        <v>324</v>
      </c>
      <c r="C54" s="37" t="s">
        <v>213</v>
      </c>
      <c r="D54" s="37" t="s">
        <v>175</v>
      </c>
      <c r="E54" s="38">
        <v>504</v>
      </c>
      <c r="F54" s="14" t="s">
        <v>90</v>
      </c>
      <c r="G54" s="15" t="s">
        <v>123</v>
      </c>
      <c r="H54" s="15"/>
      <c r="I54" s="15"/>
      <c r="J54" s="16"/>
      <c r="K54" s="15"/>
      <c r="L54" s="15" t="str">
        <f t="shared" si="2"/>
        <v>0,00</v>
      </c>
      <c r="M54" s="15"/>
      <c r="N54" s="17">
        <f t="shared" si="3"/>
        <v>0</v>
      </c>
      <c r="Q54" s="1"/>
    </row>
    <row r="55" spans="1:17" ht="41.25">
      <c r="A55" s="21" t="s">
        <v>200</v>
      </c>
      <c r="B55" s="37" t="s">
        <v>326</v>
      </c>
      <c r="C55" s="37" t="s">
        <v>327</v>
      </c>
      <c r="D55" s="37" t="s">
        <v>328</v>
      </c>
      <c r="E55" s="38">
        <v>15000</v>
      </c>
      <c r="F55" s="14" t="s">
        <v>90</v>
      </c>
      <c r="G55" s="15" t="s">
        <v>123</v>
      </c>
      <c r="H55" s="15"/>
      <c r="I55" s="15"/>
      <c r="J55" s="16"/>
      <c r="K55" s="15"/>
      <c r="L55" s="15" t="str">
        <f t="shared" si="2"/>
        <v>0,00</v>
      </c>
      <c r="M55" s="15"/>
      <c r="N55" s="17">
        <f t="shared" si="3"/>
        <v>0</v>
      </c>
      <c r="Q55" s="1"/>
    </row>
    <row r="56" spans="1:17" ht="41.25">
      <c r="A56" s="21" t="s">
        <v>201</v>
      </c>
      <c r="B56" s="37" t="s">
        <v>329</v>
      </c>
      <c r="C56" s="37" t="s">
        <v>182</v>
      </c>
      <c r="D56" s="37" t="s">
        <v>170</v>
      </c>
      <c r="E56" s="38">
        <v>600</v>
      </c>
      <c r="F56" s="14" t="s">
        <v>90</v>
      </c>
      <c r="G56" s="15" t="s">
        <v>123</v>
      </c>
      <c r="H56" s="15"/>
      <c r="I56" s="15"/>
      <c r="J56" s="16"/>
      <c r="K56" s="15"/>
      <c r="L56" s="15" t="str">
        <f t="shared" si="2"/>
        <v>0,00</v>
      </c>
      <c r="M56" s="15"/>
      <c r="N56" s="17">
        <f t="shared" si="3"/>
        <v>0</v>
      </c>
      <c r="Q56" s="1"/>
    </row>
    <row r="57" spans="1:17" ht="41.25">
      <c r="A57" s="21" t="s">
        <v>202</v>
      </c>
      <c r="B57" s="37" t="s">
        <v>330</v>
      </c>
      <c r="C57" s="37" t="s">
        <v>182</v>
      </c>
      <c r="D57" s="37" t="s">
        <v>175</v>
      </c>
      <c r="E57" s="38">
        <v>300</v>
      </c>
      <c r="F57" s="14" t="s">
        <v>90</v>
      </c>
      <c r="G57" s="15" t="s">
        <v>123</v>
      </c>
      <c r="H57" s="15"/>
      <c r="I57" s="15"/>
      <c r="J57" s="16"/>
      <c r="K57" s="15"/>
      <c r="L57" s="15" t="str">
        <f t="shared" si="2"/>
        <v>0,00</v>
      </c>
      <c r="M57" s="15"/>
      <c r="N57" s="17">
        <f t="shared" si="3"/>
        <v>0</v>
      </c>
      <c r="Q57" s="1"/>
    </row>
    <row r="58" spans="1:17" ht="41.25">
      <c r="A58" s="21" t="s">
        <v>331</v>
      </c>
      <c r="B58" s="37" t="s">
        <v>330</v>
      </c>
      <c r="C58" s="37" t="s">
        <v>183</v>
      </c>
      <c r="D58" s="37" t="s">
        <v>170</v>
      </c>
      <c r="E58" s="38">
        <v>600</v>
      </c>
      <c r="F58" s="14" t="s">
        <v>90</v>
      </c>
      <c r="G58" s="15" t="s">
        <v>123</v>
      </c>
      <c r="H58" s="15"/>
      <c r="I58" s="15"/>
      <c r="J58" s="16"/>
      <c r="K58" s="15"/>
      <c r="L58" s="15" t="str">
        <f t="shared" si="2"/>
        <v>0,00</v>
      </c>
      <c r="M58" s="15"/>
      <c r="N58" s="17">
        <f t="shared" si="3"/>
        <v>0</v>
      </c>
      <c r="Q58" s="1"/>
    </row>
    <row r="59" spans="1:17" ht="41.25">
      <c r="A59" s="21" t="s">
        <v>332</v>
      </c>
      <c r="B59" s="37" t="s">
        <v>333</v>
      </c>
      <c r="C59" s="37" t="s">
        <v>186</v>
      </c>
      <c r="D59" s="37" t="s">
        <v>175</v>
      </c>
      <c r="E59" s="38">
        <v>36000</v>
      </c>
      <c r="F59" s="14" t="s">
        <v>90</v>
      </c>
      <c r="G59" s="15" t="s">
        <v>123</v>
      </c>
      <c r="H59" s="15"/>
      <c r="I59" s="15"/>
      <c r="J59" s="16"/>
      <c r="K59" s="15"/>
      <c r="L59" s="15" t="str">
        <f t="shared" si="2"/>
        <v>0,00</v>
      </c>
      <c r="M59" s="15"/>
      <c r="N59" s="17">
        <f t="shared" si="3"/>
        <v>0</v>
      </c>
      <c r="Q59" s="1"/>
    </row>
    <row r="60" spans="1:17" ht="41.25">
      <c r="A60" s="21" t="s">
        <v>334</v>
      </c>
      <c r="B60" s="37" t="s">
        <v>218</v>
      </c>
      <c r="C60" s="37" t="s">
        <v>335</v>
      </c>
      <c r="D60" s="37" t="s">
        <v>170</v>
      </c>
      <c r="E60" s="38">
        <v>6500</v>
      </c>
      <c r="F60" s="14" t="s">
        <v>90</v>
      </c>
      <c r="G60" s="15" t="s">
        <v>123</v>
      </c>
      <c r="H60" s="15"/>
      <c r="I60" s="15"/>
      <c r="J60" s="16"/>
      <c r="K60" s="15"/>
      <c r="L60" s="15" t="str">
        <f t="shared" si="2"/>
        <v>0,00</v>
      </c>
      <c r="M60" s="15"/>
      <c r="N60" s="17">
        <f t="shared" si="3"/>
        <v>0</v>
      </c>
      <c r="Q60" s="1"/>
    </row>
    <row r="61" spans="1:17" ht="41.25">
      <c r="A61" s="21" t="s">
        <v>336</v>
      </c>
      <c r="B61" s="37" t="s">
        <v>337</v>
      </c>
      <c r="C61" s="37" t="s">
        <v>168</v>
      </c>
      <c r="D61" s="37" t="s">
        <v>170</v>
      </c>
      <c r="E61" s="38">
        <v>3000</v>
      </c>
      <c r="F61" s="14" t="s">
        <v>90</v>
      </c>
      <c r="G61" s="15" t="s">
        <v>123</v>
      </c>
      <c r="H61" s="15"/>
      <c r="I61" s="15"/>
      <c r="J61" s="16"/>
      <c r="K61" s="15"/>
      <c r="L61" s="15" t="str">
        <f t="shared" si="2"/>
        <v>0,00</v>
      </c>
      <c r="M61" s="15"/>
      <c r="N61" s="17">
        <f t="shared" si="3"/>
        <v>0</v>
      </c>
      <c r="Q61" s="1"/>
    </row>
    <row r="62" spans="1:17" ht="41.25">
      <c r="A62" s="21" t="s">
        <v>338</v>
      </c>
      <c r="B62" s="37" t="s">
        <v>337</v>
      </c>
      <c r="C62" s="37" t="s">
        <v>277</v>
      </c>
      <c r="D62" s="37" t="s">
        <v>170</v>
      </c>
      <c r="E62" s="38">
        <v>540</v>
      </c>
      <c r="F62" s="14" t="s">
        <v>90</v>
      </c>
      <c r="G62" s="15" t="s">
        <v>123</v>
      </c>
      <c r="H62" s="15"/>
      <c r="I62" s="15"/>
      <c r="J62" s="16"/>
      <c r="K62" s="15"/>
      <c r="L62" s="15" t="str">
        <f t="shared" si="2"/>
        <v>0,00</v>
      </c>
      <c r="M62" s="15"/>
      <c r="N62" s="17">
        <f t="shared" si="3"/>
        <v>0</v>
      </c>
      <c r="Q62" s="1"/>
    </row>
    <row r="63" spans="1:17" ht="41.25">
      <c r="A63" s="21" t="s">
        <v>339</v>
      </c>
      <c r="B63" s="37" t="s">
        <v>194</v>
      </c>
      <c r="C63" s="37" t="s">
        <v>168</v>
      </c>
      <c r="D63" s="37" t="s">
        <v>170</v>
      </c>
      <c r="E63" s="38">
        <v>8000</v>
      </c>
      <c r="F63" s="14" t="s">
        <v>90</v>
      </c>
      <c r="G63" s="15" t="s">
        <v>123</v>
      </c>
      <c r="H63" s="15"/>
      <c r="I63" s="15"/>
      <c r="J63" s="16"/>
      <c r="K63" s="15"/>
      <c r="L63" s="15" t="str">
        <f t="shared" si="2"/>
        <v>0,00</v>
      </c>
      <c r="M63" s="15"/>
      <c r="N63" s="17">
        <f t="shared" si="3"/>
        <v>0</v>
      </c>
      <c r="Q63" s="1"/>
    </row>
    <row r="64" spans="1:17" ht="41.25">
      <c r="A64" s="21" t="s">
        <v>340</v>
      </c>
      <c r="B64" s="37" t="s">
        <v>341</v>
      </c>
      <c r="C64" s="37" t="s">
        <v>342</v>
      </c>
      <c r="D64" s="37" t="s">
        <v>343</v>
      </c>
      <c r="E64" s="38">
        <v>2100</v>
      </c>
      <c r="F64" s="14" t="s">
        <v>90</v>
      </c>
      <c r="G64" s="15" t="s">
        <v>123</v>
      </c>
      <c r="H64" s="15"/>
      <c r="I64" s="15"/>
      <c r="J64" s="16"/>
      <c r="K64" s="15"/>
      <c r="L64" s="15" t="str">
        <f t="shared" si="2"/>
        <v>0,00</v>
      </c>
      <c r="M64" s="15"/>
      <c r="N64" s="17">
        <f t="shared" si="3"/>
        <v>0</v>
      </c>
      <c r="Q64" s="1"/>
    </row>
    <row r="65" spans="1:17" ht="41.25">
      <c r="A65" s="21" t="s">
        <v>344</v>
      </c>
      <c r="B65" s="37" t="s">
        <v>341</v>
      </c>
      <c r="C65" s="37" t="s">
        <v>185</v>
      </c>
      <c r="D65" s="37" t="s">
        <v>345</v>
      </c>
      <c r="E65" s="38">
        <v>12600</v>
      </c>
      <c r="F65" s="14" t="s">
        <v>90</v>
      </c>
      <c r="G65" s="15" t="s">
        <v>123</v>
      </c>
      <c r="H65" s="15"/>
      <c r="I65" s="15"/>
      <c r="J65" s="16"/>
      <c r="K65" s="15"/>
      <c r="L65" s="15" t="str">
        <f t="shared" si="2"/>
        <v>0,00</v>
      </c>
      <c r="M65" s="15"/>
      <c r="N65" s="17">
        <f t="shared" si="3"/>
        <v>0</v>
      </c>
      <c r="Q65" s="1"/>
    </row>
    <row r="66" spans="1:17" ht="41.25">
      <c r="A66" s="21" t="s">
        <v>346</v>
      </c>
      <c r="B66" s="37" t="s">
        <v>347</v>
      </c>
      <c r="C66" s="37" t="s">
        <v>161</v>
      </c>
      <c r="D66" s="37" t="s">
        <v>170</v>
      </c>
      <c r="E66" s="38">
        <v>200</v>
      </c>
      <c r="F66" s="14" t="s">
        <v>90</v>
      </c>
      <c r="G66" s="15" t="s">
        <v>123</v>
      </c>
      <c r="H66" s="15"/>
      <c r="I66" s="15"/>
      <c r="J66" s="16"/>
      <c r="K66" s="15"/>
      <c r="L66" s="15" t="str">
        <f t="shared" si="2"/>
        <v>0,00</v>
      </c>
      <c r="M66" s="15"/>
      <c r="N66" s="17">
        <f t="shared" si="3"/>
        <v>0</v>
      </c>
      <c r="Q66" s="1"/>
    </row>
    <row r="67" spans="1:17" ht="41.25">
      <c r="A67" s="21" t="s">
        <v>348</v>
      </c>
      <c r="B67" s="37" t="s">
        <v>349</v>
      </c>
      <c r="C67" s="37" t="s">
        <v>169</v>
      </c>
      <c r="D67" s="37" t="s">
        <v>175</v>
      </c>
      <c r="E67" s="38">
        <v>2200</v>
      </c>
      <c r="F67" s="14" t="s">
        <v>90</v>
      </c>
      <c r="G67" s="15" t="s">
        <v>123</v>
      </c>
      <c r="H67" s="15"/>
      <c r="I67" s="15"/>
      <c r="J67" s="16"/>
      <c r="K67" s="15"/>
      <c r="L67" s="15" t="str">
        <f t="shared" si="2"/>
        <v>0,00</v>
      </c>
      <c r="M67" s="15"/>
      <c r="N67" s="17">
        <f t="shared" si="3"/>
        <v>0</v>
      </c>
      <c r="Q67" s="1"/>
    </row>
    <row r="68" spans="1:17" ht="41.25">
      <c r="A68" s="21" t="s">
        <v>351</v>
      </c>
      <c r="B68" s="37" t="s">
        <v>350</v>
      </c>
      <c r="C68" s="37" t="s">
        <v>352</v>
      </c>
      <c r="D68" s="37" t="s">
        <v>172</v>
      </c>
      <c r="E68" s="38">
        <v>150</v>
      </c>
      <c r="F68" s="14" t="s">
        <v>90</v>
      </c>
      <c r="G68" s="15" t="s">
        <v>123</v>
      </c>
      <c r="H68" s="15"/>
      <c r="I68" s="15"/>
      <c r="J68" s="16"/>
      <c r="K68" s="15"/>
      <c r="L68" s="15" t="str">
        <f t="shared" si="2"/>
        <v>0,00</v>
      </c>
      <c r="M68" s="15"/>
      <c r="N68" s="17">
        <f t="shared" si="3"/>
        <v>0</v>
      </c>
      <c r="Q68" s="1"/>
    </row>
    <row r="69" ht="13.5">
      <c r="Q69" s="1"/>
    </row>
    <row r="70" spans="2:17" ht="13.5">
      <c r="B70" s="2" t="s">
        <v>353</v>
      </c>
      <c r="Q70" s="1"/>
    </row>
    <row r="71" spans="2:17" ht="13.5">
      <c r="B71" s="2" t="s">
        <v>354</v>
      </c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2.375" style="1" customWidth="1"/>
    <col min="4" max="4" width="26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4.25" customHeight="1">
      <c r="A11" s="21" t="s">
        <v>3</v>
      </c>
      <c r="B11" s="37" t="s">
        <v>355</v>
      </c>
      <c r="C11" s="37" t="s">
        <v>157</v>
      </c>
      <c r="D11" s="37" t="s">
        <v>170</v>
      </c>
      <c r="E11" s="38">
        <v>12600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  <row r="188" ht="13.5">
      <c r="Q188" s="1"/>
    </row>
    <row r="189" ht="13.5">
      <c r="Q189" s="1"/>
    </row>
    <row r="190" ht="13.5">
      <c r="Q190" s="1"/>
    </row>
    <row r="191" ht="13.5">
      <c r="Q191" s="1"/>
    </row>
    <row r="192" ht="13.5">
      <c r="Q19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3.003906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SUM(N11:N15)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.75" customHeight="1">
      <c r="A11" s="21" t="s">
        <v>3</v>
      </c>
      <c r="B11" s="37" t="s">
        <v>356</v>
      </c>
      <c r="C11" s="37" t="s">
        <v>156</v>
      </c>
      <c r="D11" s="37" t="s">
        <v>357</v>
      </c>
      <c r="E11" s="38">
        <v>3000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358</v>
      </c>
      <c r="C12" s="37" t="s">
        <v>359</v>
      </c>
      <c r="D12" s="37" t="s">
        <v>170</v>
      </c>
      <c r="E12" s="38">
        <v>8700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1.25">
      <c r="A13" s="21" t="s">
        <v>5</v>
      </c>
      <c r="B13" s="37" t="s">
        <v>360</v>
      </c>
      <c r="C13" s="37" t="s">
        <v>361</v>
      </c>
      <c r="D13" s="37" t="s">
        <v>362</v>
      </c>
      <c r="E13" s="38">
        <v>9000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1.25">
      <c r="A14" s="21" t="s">
        <v>6</v>
      </c>
      <c r="B14" s="37" t="s">
        <v>222</v>
      </c>
      <c r="C14" s="37" t="s">
        <v>181</v>
      </c>
      <c r="D14" s="37" t="s">
        <v>209</v>
      </c>
      <c r="E14" s="38">
        <v>300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41.25">
      <c r="A15" s="21" t="s">
        <v>58</v>
      </c>
      <c r="B15" s="37" t="s">
        <v>363</v>
      </c>
      <c r="C15" s="37" t="s">
        <v>183</v>
      </c>
      <c r="D15" s="37" t="s">
        <v>170</v>
      </c>
      <c r="E15" s="38">
        <v>180</v>
      </c>
      <c r="F15" s="14" t="s">
        <v>90</v>
      </c>
      <c r="G15" s="15" t="s">
        <v>123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4.50390625" style="1" customWidth="1"/>
    <col min="3" max="3" width="12.375" style="1" customWidth="1"/>
    <col min="4" max="4" width="28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219</v>
      </c>
      <c r="C11" s="37" t="s">
        <v>364</v>
      </c>
      <c r="D11" s="37" t="s">
        <v>179</v>
      </c>
      <c r="E11" s="38">
        <v>9000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219</v>
      </c>
      <c r="C12" s="37" t="s">
        <v>365</v>
      </c>
      <c r="D12" s="37" t="s">
        <v>179</v>
      </c>
      <c r="E12" s="38">
        <v>1500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spans="2:17" ht="36.75" customHeight="1">
      <c r="B14" s="106" t="s">
        <v>217</v>
      </c>
      <c r="C14" s="117"/>
      <c r="D14" s="117"/>
      <c r="E14" s="117"/>
      <c r="F14" s="117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SheetLayoutView="80" zoomScalePageLayoutView="85" workbookViewId="0" topLeftCell="B1">
      <selection activeCell="C24" sqref="C24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7.50390625" style="1" customWidth="1"/>
    <col min="4" max="4" width="37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SUM(N11:N13)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163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223</v>
      </c>
      <c r="C11" s="37" t="s">
        <v>203</v>
      </c>
      <c r="D11" s="43" t="s">
        <v>227</v>
      </c>
      <c r="E11" s="44">
        <v>200</v>
      </c>
      <c r="F11" s="45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223</v>
      </c>
      <c r="C12" s="37" t="s">
        <v>176</v>
      </c>
      <c r="D12" s="43" t="s">
        <v>227</v>
      </c>
      <c r="E12" s="44">
        <v>2000</v>
      </c>
      <c r="F12" s="45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1.25">
      <c r="A13" s="21" t="s">
        <v>5</v>
      </c>
      <c r="B13" s="37" t="s">
        <v>223</v>
      </c>
      <c r="C13" s="37" t="s">
        <v>177</v>
      </c>
      <c r="D13" s="43" t="s">
        <v>227</v>
      </c>
      <c r="E13" s="44">
        <v>200</v>
      </c>
      <c r="F13" s="45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2:17" ht="13.5">
      <c r="B14" s="2" t="s">
        <v>224</v>
      </c>
      <c r="Q14" s="1"/>
    </row>
    <row r="15" spans="2:17" ht="13.5">
      <c r="B15" s="2" t="s">
        <v>225</v>
      </c>
      <c r="Q15" s="1"/>
    </row>
    <row r="16" spans="2:17" ht="13.5">
      <c r="B16" s="110" t="s">
        <v>226</v>
      </c>
      <c r="C16" s="117"/>
      <c r="D16" s="117"/>
      <c r="E16" s="117"/>
      <c r="F16" s="117"/>
      <c r="Q16" s="1"/>
    </row>
    <row r="17" spans="2:17" ht="13.5">
      <c r="B17" s="117"/>
      <c r="C17" s="117"/>
      <c r="D17" s="117"/>
      <c r="E17" s="117"/>
      <c r="F17" s="117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</sheetData>
  <sheetProtection/>
  <mergeCells count="3">
    <mergeCell ref="G2:I2"/>
    <mergeCell ref="H6:I6"/>
    <mergeCell ref="B16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7"/>
  <sheetViews>
    <sheetView showGridLines="0" view="pageBreakPreview" zoomScale="80" zoomScaleNormal="80" zoomScaleSheetLayoutView="80" zoomScalePageLayoutView="80" workbookViewId="0" topLeftCell="A1">
      <selection activeCell="L11" sqref="L11"/>
    </sheetView>
  </sheetViews>
  <sheetFormatPr defaultColWidth="9.125" defaultRowHeight="12.75"/>
  <cols>
    <col min="1" max="1" width="5.125" style="1" customWidth="1"/>
    <col min="2" max="2" width="14.875" style="1" customWidth="1"/>
    <col min="3" max="3" width="10.375" style="1" customWidth="1"/>
    <col min="4" max="4" width="30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05.75" customHeight="1">
      <c r="A11" s="21" t="s">
        <v>3</v>
      </c>
      <c r="B11" s="37" t="s">
        <v>366</v>
      </c>
      <c r="C11" s="37" t="s">
        <v>367</v>
      </c>
      <c r="D11" s="37" t="s">
        <v>368</v>
      </c>
      <c r="E11" s="38">
        <v>50000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N12" sqref="N12"/>
    </sheetView>
  </sheetViews>
  <sheetFormatPr defaultColWidth="9.125" defaultRowHeight="12.75"/>
  <cols>
    <col min="1" max="1" width="5.125" style="1" customWidth="1"/>
    <col min="2" max="2" width="17.875" style="1" customWidth="1"/>
    <col min="3" max="3" width="11.625" style="1" customWidth="1"/>
    <col min="4" max="4" width="20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369</v>
      </c>
      <c r="C11" s="37" t="s">
        <v>370</v>
      </c>
      <c r="D11" s="37" t="s">
        <v>371</v>
      </c>
      <c r="E11" s="38">
        <v>1000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369</v>
      </c>
      <c r="C12" s="37" t="s">
        <v>372</v>
      </c>
      <c r="D12" s="37" t="s">
        <v>371</v>
      </c>
      <c r="E12" s="38">
        <v>80000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spans="2:17" ht="13.5">
      <c r="B14" s="2" t="s">
        <v>270</v>
      </c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65" ht="13.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8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50390625" style="1" customWidth="1"/>
    <col min="3" max="3" width="17.50390625" style="1" customWidth="1"/>
    <col min="4" max="4" width="26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626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373</v>
      </c>
      <c r="C11" s="37" t="s">
        <v>159</v>
      </c>
      <c r="D11" s="37" t="s">
        <v>374</v>
      </c>
      <c r="E11" s="38">
        <v>6500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4</v>
      </c>
      <c r="B12" s="37" t="s">
        <v>373</v>
      </c>
      <c r="C12" s="37" t="s">
        <v>205</v>
      </c>
      <c r="D12" s="37" t="s">
        <v>374</v>
      </c>
      <c r="E12" s="38">
        <v>20000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65" t="s">
        <v>270</v>
      </c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3.5">
      <c r="A16" s="9"/>
      <c r="B16" s="47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3.5">
      <c r="A18" s="9"/>
      <c r="B18" s="47"/>
      <c r="C18" s="47"/>
      <c r="D18" s="47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47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3.5">
      <c r="A20" s="9"/>
      <c r="B20" s="47"/>
      <c r="C20" s="47"/>
      <c r="D20" s="47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47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3.5">
      <c r="A22" s="9"/>
      <c r="B22" s="47"/>
      <c r="C22" s="47"/>
      <c r="D22" s="47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spans="1:17" ht="13.5">
      <c r="A23" s="9"/>
      <c r="B23" s="47"/>
      <c r="C23" s="47"/>
      <c r="D23" s="47"/>
      <c r="E23" s="48"/>
      <c r="F23" s="9"/>
      <c r="G23" s="49"/>
      <c r="H23" s="49"/>
      <c r="I23" s="49"/>
      <c r="J23" s="50"/>
      <c r="K23" s="49"/>
      <c r="L23" s="49"/>
      <c r="M23" s="49"/>
      <c r="N23" s="51"/>
      <c r="Q23" s="1"/>
    </row>
    <row r="24" spans="1:17" ht="13.5">
      <c r="A24" s="9"/>
      <c r="B24" s="47"/>
      <c r="C24" s="47"/>
      <c r="D24" s="47"/>
      <c r="E24" s="48"/>
      <c r="F24" s="9"/>
      <c r="G24" s="49"/>
      <c r="H24" s="49"/>
      <c r="I24" s="49"/>
      <c r="J24" s="50"/>
      <c r="K24" s="49"/>
      <c r="L24" s="49"/>
      <c r="M24" s="49"/>
      <c r="N24" s="51"/>
      <c r="Q24" s="1"/>
    </row>
    <row r="25" spans="1:17" ht="13.5">
      <c r="A25" s="9"/>
      <c r="B25" s="47"/>
      <c r="C25" s="47"/>
      <c r="D25" s="47"/>
      <c r="E25" s="48"/>
      <c r="F25" s="9"/>
      <c r="G25" s="49"/>
      <c r="H25" s="49"/>
      <c r="I25" s="49"/>
      <c r="J25" s="50"/>
      <c r="K25" s="49"/>
      <c r="L25" s="49"/>
      <c r="M25" s="49"/>
      <c r="N25" s="51"/>
      <c r="Q25" s="1"/>
    </row>
    <row r="26" spans="1:17" ht="13.5">
      <c r="A26" s="9"/>
      <c r="B26" s="47"/>
      <c r="C26" s="47"/>
      <c r="D26" s="47"/>
      <c r="E26" s="48"/>
      <c r="F26" s="9"/>
      <c r="G26" s="49"/>
      <c r="H26" s="49"/>
      <c r="I26" s="49"/>
      <c r="J26" s="50"/>
      <c r="K26" s="49"/>
      <c r="L26" s="49"/>
      <c r="M26" s="49"/>
      <c r="N26" s="51"/>
      <c r="Q26" s="1"/>
    </row>
    <row r="27" spans="1:17" ht="13.5">
      <c r="A27" s="9"/>
      <c r="B27" s="47"/>
      <c r="C27" s="47"/>
      <c r="D27" s="47"/>
      <c r="E27" s="48"/>
      <c r="F27" s="9"/>
      <c r="G27" s="49"/>
      <c r="H27" s="49"/>
      <c r="I27" s="49"/>
      <c r="J27" s="50"/>
      <c r="K27" s="49"/>
      <c r="L27" s="49"/>
      <c r="M27" s="49"/>
      <c r="N27" s="51"/>
      <c r="Q27" s="1"/>
    </row>
    <row r="28" spans="1:17" ht="13.5">
      <c r="A28" s="9"/>
      <c r="B28" s="47"/>
      <c r="C28" s="47"/>
      <c r="D28" s="47"/>
      <c r="E28" s="48"/>
      <c r="F28" s="9"/>
      <c r="G28" s="49"/>
      <c r="H28" s="49"/>
      <c r="I28" s="49"/>
      <c r="J28" s="50"/>
      <c r="K28" s="49"/>
      <c r="L28" s="49"/>
      <c r="M28" s="49"/>
      <c r="N28" s="51"/>
      <c r="Q28" s="1"/>
    </row>
    <row r="29" spans="1:17" ht="13.5">
      <c r="A29" s="9"/>
      <c r="B29" s="47"/>
      <c r="C29" s="47"/>
      <c r="D29" s="47"/>
      <c r="E29" s="48"/>
      <c r="F29" s="9"/>
      <c r="G29" s="49"/>
      <c r="H29" s="49"/>
      <c r="I29" s="49"/>
      <c r="J29" s="50"/>
      <c r="K29" s="49"/>
      <c r="L29" s="49"/>
      <c r="M29" s="49"/>
      <c r="N29" s="51"/>
      <c r="Q29" s="1"/>
    </row>
    <row r="30" spans="1:17" ht="13.5">
      <c r="A30" s="9"/>
      <c r="B30" s="47"/>
      <c r="C30" s="47"/>
      <c r="D30" s="47"/>
      <c r="E30" s="48"/>
      <c r="F30" s="9"/>
      <c r="G30" s="49"/>
      <c r="H30" s="49"/>
      <c r="I30" s="49"/>
      <c r="J30" s="50"/>
      <c r="K30" s="49"/>
      <c r="L30" s="49"/>
      <c r="M30" s="49"/>
      <c r="N30" s="51"/>
      <c r="Q30" s="1"/>
    </row>
    <row r="31" spans="1:17" ht="13.5">
      <c r="A31" s="9"/>
      <c r="B31" s="47"/>
      <c r="C31" s="47"/>
      <c r="D31" s="47"/>
      <c r="E31" s="48"/>
      <c r="F31" s="9"/>
      <c r="G31" s="49"/>
      <c r="H31" s="49"/>
      <c r="I31" s="49"/>
      <c r="J31" s="50"/>
      <c r="K31" s="49"/>
      <c r="L31" s="49"/>
      <c r="M31" s="49"/>
      <c r="N31" s="51"/>
      <c r="Q31" s="1"/>
    </row>
    <row r="32" spans="1:17" ht="13.5">
      <c r="A32" s="9"/>
      <c r="B32" s="47"/>
      <c r="C32" s="47"/>
      <c r="D32" s="47"/>
      <c r="E32" s="48"/>
      <c r="F32" s="9"/>
      <c r="G32" s="49"/>
      <c r="H32" s="49"/>
      <c r="I32" s="49"/>
      <c r="J32" s="50"/>
      <c r="K32" s="49"/>
      <c r="L32" s="49"/>
      <c r="M32" s="49"/>
      <c r="N32" s="51"/>
      <c r="Q32" s="1"/>
    </row>
    <row r="33" spans="1:17" ht="13.5">
      <c r="A33" s="9"/>
      <c r="B33" s="47"/>
      <c r="C33" s="47"/>
      <c r="D33" s="47"/>
      <c r="E33" s="48"/>
      <c r="F33" s="9"/>
      <c r="G33" s="49"/>
      <c r="H33" s="49"/>
      <c r="I33" s="49"/>
      <c r="J33" s="50"/>
      <c r="K33" s="49"/>
      <c r="L33" s="49"/>
      <c r="M33" s="49"/>
      <c r="N33" s="51"/>
      <c r="Q33" s="1"/>
    </row>
    <row r="34" spans="1:17" ht="14.25" customHeight="1">
      <c r="A34" s="9"/>
      <c r="B34" s="47"/>
      <c r="C34" s="47"/>
      <c r="D34" s="47"/>
      <c r="E34" s="48"/>
      <c r="F34" s="9"/>
      <c r="G34" s="49"/>
      <c r="H34" s="49"/>
      <c r="I34" s="49"/>
      <c r="J34" s="50"/>
      <c r="K34" s="49"/>
      <c r="L34" s="49"/>
      <c r="M34" s="49"/>
      <c r="N34" s="51"/>
      <c r="Q34" s="1"/>
    </row>
    <row r="35" ht="13.5">
      <c r="Q35" s="1"/>
    </row>
    <row r="36" ht="13.5">
      <c r="Q36" s="1"/>
    </row>
    <row r="37" spans="2:17" ht="13.5">
      <c r="B37" s="2"/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9.37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11" customHeight="1">
      <c r="A11" s="52" t="s">
        <v>3</v>
      </c>
      <c r="B11" s="53" t="s">
        <v>375</v>
      </c>
      <c r="C11" s="53" t="s">
        <v>376</v>
      </c>
      <c r="D11" s="53" t="s">
        <v>377</v>
      </c>
      <c r="E11" s="54">
        <v>2700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2:17" ht="81.75" customHeight="1">
      <c r="B13" s="106" t="s">
        <v>631</v>
      </c>
      <c r="C13" s="106"/>
      <c r="D13" s="106"/>
      <c r="E13" s="106"/>
      <c r="F13" s="106"/>
      <c r="G13" s="106"/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23.50390625" style="1" customWidth="1"/>
    <col min="3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163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378</v>
      </c>
      <c r="C11" s="53" t="s">
        <v>379</v>
      </c>
      <c r="D11" s="53" t="s">
        <v>380</v>
      </c>
      <c r="E11" s="54">
        <v>600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3.5">
      <c r="A16" s="9"/>
      <c r="B16" s="47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3.5">
      <c r="A18" s="9"/>
      <c r="B18" s="47"/>
      <c r="C18" s="47"/>
      <c r="D18" s="47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47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3.5">
      <c r="A20" s="9"/>
      <c r="B20" s="47"/>
      <c r="C20" s="47"/>
      <c r="D20" s="47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47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3.5">
      <c r="A22" s="9"/>
      <c r="B22" s="47"/>
      <c r="C22" s="47"/>
      <c r="D22" s="47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spans="1:17" ht="13.5">
      <c r="A23" s="9"/>
      <c r="B23" s="47"/>
      <c r="C23" s="47"/>
      <c r="D23" s="47"/>
      <c r="E23" s="48"/>
      <c r="F23" s="9"/>
      <c r="G23" s="49"/>
      <c r="H23" s="49"/>
      <c r="I23" s="49"/>
      <c r="J23" s="50"/>
      <c r="K23" s="49"/>
      <c r="L23" s="49"/>
      <c r="M23" s="49"/>
      <c r="N23" s="51"/>
      <c r="Q23" s="1"/>
    </row>
    <row r="24" spans="1:17" ht="13.5">
      <c r="A24" s="9"/>
      <c r="B24" s="47"/>
      <c r="C24" s="47"/>
      <c r="D24" s="47"/>
      <c r="E24" s="48"/>
      <c r="F24" s="9"/>
      <c r="G24" s="49"/>
      <c r="H24" s="49"/>
      <c r="I24" s="49"/>
      <c r="J24" s="50"/>
      <c r="K24" s="49"/>
      <c r="L24" s="49"/>
      <c r="M24" s="49"/>
      <c r="N24" s="51"/>
      <c r="Q24" s="1"/>
    </row>
    <row r="25" spans="1:17" ht="13.5">
      <c r="A25" s="9"/>
      <c r="B25" s="9"/>
      <c r="C25" s="9"/>
      <c r="D25" s="9"/>
      <c r="E25" s="19"/>
      <c r="F25" s="9"/>
      <c r="G25" s="9"/>
      <c r="H25" s="9"/>
      <c r="I25" s="9"/>
      <c r="J25" s="9"/>
      <c r="K25" s="9"/>
      <c r="L25" s="9"/>
      <c r="M25" s="9"/>
      <c r="N25" s="9"/>
      <c r="Q25" s="1"/>
    </row>
    <row r="26" spans="1:17" ht="13.5">
      <c r="A26" s="9"/>
      <c r="B26" s="9"/>
      <c r="C26" s="9"/>
      <c r="D26" s="9"/>
      <c r="E26" s="19"/>
      <c r="F26" s="9"/>
      <c r="G26" s="9"/>
      <c r="H26" s="9"/>
      <c r="I26" s="9"/>
      <c r="J26" s="9"/>
      <c r="K26" s="9"/>
      <c r="L26" s="9"/>
      <c r="M26" s="9"/>
      <c r="N26" s="9"/>
      <c r="Q26" s="1"/>
    </row>
    <row r="27" spans="2:17" ht="13.5">
      <c r="B27" s="46"/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8.375" style="1" customWidth="1"/>
    <col min="3" max="3" width="10.87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381</v>
      </c>
      <c r="C11" s="53" t="s">
        <v>382</v>
      </c>
      <c r="D11" s="53" t="s">
        <v>172</v>
      </c>
      <c r="E11" s="54">
        <v>6000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3.5">
      <c r="A16" s="9"/>
      <c r="B16" s="66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ht="13.5">
      <c r="Q18" s="1"/>
    </row>
    <row r="19" ht="13.5">
      <c r="Q19" s="1"/>
    </row>
    <row r="20" spans="2:17" ht="13.5">
      <c r="B20" s="2"/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0.875" style="1" customWidth="1"/>
    <col min="4" max="4" width="16.00390625" style="1" customWidth="1"/>
    <col min="5" max="5" width="12.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8.25" customHeight="1">
      <c r="A11" s="52" t="s">
        <v>3</v>
      </c>
      <c r="B11" s="53" t="s">
        <v>383</v>
      </c>
      <c r="C11" s="53" t="s">
        <v>156</v>
      </c>
      <c r="D11" s="53" t="s">
        <v>384</v>
      </c>
      <c r="E11" s="54">
        <v>500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ht="13.5">
      <c r="Q15" s="1"/>
    </row>
    <row r="16" ht="13.5">
      <c r="Q16" s="1"/>
    </row>
    <row r="17" spans="2:17" ht="13.5">
      <c r="B17" s="2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13" ht="13.5">
      <c r="Q11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385</v>
      </c>
      <c r="C11" s="37" t="s">
        <v>386</v>
      </c>
      <c r="D11" s="37" t="s">
        <v>387</v>
      </c>
      <c r="E11" s="38">
        <v>1800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385</v>
      </c>
      <c r="C12" s="37" t="s">
        <v>388</v>
      </c>
      <c r="D12" s="37" t="s">
        <v>387</v>
      </c>
      <c r="E12" s="38">
        <v>3300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2:17" ht="13.5" customHeight="1">
      <c r="B13" s="131" t="s">
        <v>217</v>
      </c>
      <c r="C13" s="13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7.125" style="1" customWidth="1"/>
    <col min="3" max="3" width="16.50390625" style="1" customWidth="1"/>
    <col min="4" max="4" width="18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8.25" customHeight="1">
      <c r="A11" s="21" t="s">
        <v>3</v>
      </c>
      <c r="B11" s="37" t="s">
        <v>389</v>
      </c>
      <c r="C11" s="37" t="s">
        <v>203</v>
      </c>
      <c r="D11" s="37" t="s">
        <v>390</v>
      </c>
      <c r="E11" s="38">
        <v>150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6.50390625" style="1" customWidth="1"/>
    <col min="3" max="3" width="15.00390625" style="1" customWidth="1"/>
    <col min="4" max="4" width="19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83" t="s">
        <v>650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391</v>
      </c>
      <c r="C11" s="37" t="s">
        <v>187</v>
      </c>
      <c r="D11" s="37" t="s">
        <v>188</v>
      </c>
      <c r="E11" s="38">
        <v>150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45.5" customHeight="1">
      <c r="A12" s="21" t="s">
        <v>4</v>
      </c>
      <c r="B12" s="37" t="s">
        <v>392</v>
      </c>
      <c r="C12" s="37" t="s">
        <v>393</v>
      </c>
      <c r="D12" s="37" t="s">
        <v>394</v>
      </c>
      <c r="E12" s="38">
        <v>180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2:17" ht="24.75" customHeight="1">
      <c r="B13" s="131" t="s">
        <v>632</v>
      </c>
      <c r="C13" s="13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tabSelected="1" view="pageBreakPreview" zoomScale="80" zoomScaleNormal="80" zoomScaleSheetLayoutView="80" zoomScalePageLayoutView="85" workbookViewId="0" topLeftCell="A9">
      <selection activeCell="I14" sqref="I14"/>
    </sheetView>
  </sheetViews>
  <sheetFormatPr defaultColWidth="9.125" defaultRowHeight="12.75"/>
  <cols>
    <col min="1" max="1" width="5.125" style="1" customWidth="1"/>
    <col min="2" max="2" width="20.50390625" style="1" customWidth="1"/>
    <col min="3" max="3" width="16.0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20.125" style="1" customWidth="1"/>
    <col min="10" max="10" width="20.50390625" style="1" customWidth="1"/>
    <col min="11" max="11" width="15.375" style="1" hidden="1" customWidth="1"/>
    <col min="12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163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232</v>
      </c>
      <c r="M10" s="5" t="s">
        <v>233</v>
      </c>
      <c r="N10" s="5" t="s">
        <v>18</v>
      </c>
    </row>
    <row r="11" spans="1:14" ht="272.25" customHeight="1">
      <c r="A11" s="52" t="s">
        <v>3</v>
      </c>
      <c r="B11" s="53" t="s">
        <v>228</v>
      </c>
      <c r="C11" s="53" t="s">
        <v>229</v>
      </c>
      <c r="D11" s="53" t="s">
        <v>230</v>
      </c>
      <c r="E11" s="54">
        <v>18000</v>
      </c>
      <c r="F11" s="55" t="s">
        <v>231</v>
      </c>
      <c r="G11" s="56" t="s">
        <v>684</v>
      </c>
      <c r="H11" s="56"/>
      <c r="I11" s="56"/>
      <c r="J11" s="57" t="s">
        <v>686</v>
      </c>
      <c r="K11" s="56"/>
      <c r="L11" s="56"/>
      <c r="M11" s="56"/>
      <c r="N11" s="58">
        <f>ROUND(L11*ROUND(M11,2),2)</f>
        <v>0</v>
      </c>
    </row>
    <row r="12" spans="1:14" ht="228.75" customHeight="1">
      <c r="A12" s="90"/>
      <c r="B12" s="88"/>
      <c r="C12" s="88"/>
      <c r="D12" s="88"/>
      <c r="E12" s="89"/>
      <c r="F12" s="90"/>
      <c r="G12" s="91" t="s">
        <v>685</v>
      </c>
      <c r="H12" s="91"/>
      <c r="I12" s="91"/>
      <c r="J12" s="92" t="s">
        <v>687</v>
      </c>
      <c r="K12" s="91"/>
      <c r="L12" s="91"/>
      <c r="M12" s="91"/>
      <c r="N12" s="93"/>
    </row>
    <row r="13" spans="2:17" ht="13.5">
      <c r="B13" s="2" t="s">
        <v>234</v>
      </c>
      <c r="Q13" s="1"/>
    </row>
    <row r="14" spans="2:17" ht="13.5">
      <c r="B14" s="2" t="s">
        <v>235</v>
      </c>
      <c r="Q14" s="1"/>
    </row>
    <row r="15" spans="2:17" ht="33.75" customHeight="1">
      <c r="B15" s="110" t="s">
        <v>226</v>
      </c>
      <c r="C15" s="117"/>
      <c r="D15" s="117"/>
      <c r="E15" s="117"/>
      <c r="F15" s="117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21.875" style="1" customWidth="1"/>
    <col min="3" max="3" width="8.5039062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395</v>
      </c>
      <c r="C11" s="37" t="s">
        <v>396</v>
      </c>
      <c r="D11" s="37" t="s">
        <v>397</v>
      </c>
      <c r="E11" s="38">
        <v>400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26.375" style="1" customWidth="1"/>
    <col min="3" max="3" width="10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2.5" customHeight="1">
      <c r="A11" s="21" t="s">
        <v>3</v>
      </c>
      <c r="B11" s="37" t="s">
        <v>398</v>
      </c>
      <c r="C11" s="37" t="s">
        <v>164</v>
      </c>
      <c r="D11" s="37" t="s">
        <v>399</v>
      </c>
      <c r="E11" s="38">
        <v>12000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80" zoomScaleNormal="80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" customWidth="1"/>
    <col min="2" max="2" width="18.875" style="1" customWidth="1"/>
    <col min="3" max="3" width="16.625" style="1" customWidth="1"/>
    <col min="4" max="4" width="25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52" t="s">
        <v>3</v>
      </c>
      <c r="B11" s="53" t="s">
        <v>400</v>
      </c>
      <c r="C11" s="53" t="s">
        <v>401</v>
      </c>
      <c r="D11" s="53" t="s">
        <v>184</v>
      </c>
      <c r="E11" s="54">
        <v>82000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48" customHeight="1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5" ht="13.5">
      <c r="B15" s="2"/>
    </row>
    <row r="20" ht="13.5">
      <c r="Q20" s="1"/>
    </row>
    <row r="21" ht="13.5">
      <c r="Q21" s="1"/>
    </row>
    <row r="22" ht="13.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125" style="1" customWidth="1"/>
    <col min="3" max="3" width="10.00390625" style="1" customWidth="1"/>
    <col min="4" max="4" width="17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SUM(N11:N13)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163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.75">
      <c r="A11" s="21" t="s">
        <v>3</v>
      </c>
      <c r="B11" s="37" t="s">
        <v>402</v>
      </c>
      <c r="C11" s="37" t="s">
        <v>403</v>
      </c>
      <c r="D11" s="37" t="s">
        <v>404</v>
      </c>
      <c r="E11" s="38">
        <v>1000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54.75">
      <c r="A12" s="21" t="s">
        <v>4</v>
      </c>
      <c r="B12" s="37" t="s">
        <v>402</v>
      </c>
      <c r="C12" s="37" t="s">
        <v>405</v>
      </c>
      <c r="D12" s="37" t="s">
        <v>406</v>
      </c>
      <c r="E12" s="38">
        <v>80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54.75">
      <c r="A13" s="21" t="s">
        <v>5</v>
      </c>
      <c r="B13" s="37" t="s">
        <v>402</v>
      </c>
      <c r="C13" s="37" t="s">
        <v>407</v>
      </c>
      <c r="D13" s="37" t="s">
        <v>406</v>
      </c>
      <c r="E13" s="38">
        <v>2200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2:17" ht="13.5">
      <c r="B14" s="87" t="s">
        <v>253</v>
      </c>
      <c r="C14" s="73"/>
      <c r="Q14" s="1"/>
    </row>
    <row r="15" spans="2:17" ht="13.5">
      <c r="B15" s="87" t="s">
        <v>633</v>
      </c>
      <c r="C15" s="73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6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5.375" style="1" customWidth="1"/>
    <col min="3" max="3" width="11.37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SUM(N14:N17)</f>
        <v>0</v>
      </c>
      <c r="I6" s="116"/>
      <c r="Q6" s="1"/>
    </row>
    <row r="7" spans="1:17" ht="12" customHeight="1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0.5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7.5" customHeight="1">
      <c r="B9" s="4"/>
      <c r="Q9" s="1"/>
    </row>
    <row r="10" spans="1:14" s="4" customFormat="1" ht="12.75" customHeight="1">
      <c r="A10" s="6"/>
      <c r="B10" s="6"/>
      <c r="C10" s="6"/>
      <c r="D10" s="6"/>
      <c r="E10" s="84"/>
      <c r="F10" s="9"/>
      <c r="G10" s="6"/>
      <c r="H10" s="6"/>
      <c r="I10" s="6"/>
      <c r="J10" s="6"/>
      <c r="K10" s="6" t="s">
        <v>55</v>
      </c>
      <c r="L10" s="6"/>
      <c r="M10" s="6"/>
      <c r="N10" s="6"/>
    </row>
    <row r="11" spans="1:14" ht="12" customHeight="1">
      <c r="A11" s="9"/>
      <c r="B11" s="47"/>
      <c r="C11" s="47"/>
      <c r="D11" s="47"/>
      <c r="E11" s="48"/>
      <c r="F11" s="9"/>
      <c r="G11" s="49"/>
      <c r="H11" s="49"/>
      <c r="I11" s="49"/>
      <c r="J11" s="50"/>
      <c r="K11" s="49"/>
      <c r="L11" s="49"/>
      <c r="M11" s="49"/>
      <c r="N11" s="51"/>
    </row>
    <row r="12" ht="13.5">
      <c r="Q12" s="1"/>
    </row>
    <row r="13" spans="1:17" ht="41.25">
      <c r="A13" s="74" t="s">
        <v>86</v>
      </c>
      <c r="B13" s="74" t="s">
        <v>16</v>
      </c>
      <c r="C13" s="74" t="s">
        <v>634</v>
      </c>
      <c r="D13" s="74" t="s">
        <v>122</v>
      </c>
      <c r="E13" s="75" t="s">
        <v>134</v>
      </c>
      <c r="F13" s="76"/>
      <c r="G13" s="74" t="str">
        <f>"Nazwa handlowa /
"&amp;C13&amp;" / 
"&amp;D13</f>
        <v>Nazwa handlowa /
Do zakupu w dawkach / 
Postać /Opakowanie</v>
      </c>
      <c r="H13" s="74" t="s">
        <v>635</v>
      </c>
      <c r="I13" s="74" t="str">
        <f>B13</f>
        <v>Skład</v>
      </c>
      <c r="J13" s="77" t="s">
        <v>636</v>
      </c>
      <c r="K13" s="74" t="s">
        <v>637</v>
      </c>
      <c r="L13" s="85" t="s">
        <v>642</v>
      </c>
      <c r="M13" s="86" t="s">
        <v>638</v>
      </c>
      <c r="N13" s="74" t="s">
        <v>18</v>
      </c>
      <c r="Q13" s="1"/>
    </row>
    <row r="14" spans="1:17" ht="41.25">
      <c r="A14" s="148" t="s">
        <v>3</v>
      </c>
      <c r="B14" s="151" t="s">
        <v>408</v>
      </c>
      <c r="C14" s="78" t="s">
        <v>501</v>
      </c>
      <c r="D14" s="151" t="s">
        <v>409</v>
      </c>
      <c r="E14" s="154">
        <v>17000</v>
      </c>
      <c r="F14" s="155" t="s">
        <v>627</v>
      </c>
      <c r="G14" s="79" t="s">
        <v>123</v>
      </c>
      <c r="H14" s="133"/>
      <c r="I14" s="133"/>
      <c r="J14" s="77"/>
      <c r="K14" s="136"/>
      <c r="L14" s="145"/>
      <c r="M14" s="139"/>
      <c r="N14" s="142">
        <f>ROUND(L14*ROUND(M14,2),2)</f>
        <v>0</v>
      </c>
      <c r="Q14" s="1"/>
    </row>
    <row r="15" spans="1:17" ht="41.25">
      <c r="A15" s="149"/>
      <c r="B15" s="152"/>
      <c r="C15" s="78" t="s">
        <v>639</v>
      </c>
      <c r="D15" s="152"/>
      <c r="E15" s="154"/>
      <c r="F15" s="155"/>
      <c r="G15" s="79" t="s">
        <v>123</v>
      </c>
      <c r="H15" s="134"/>
      <c r="I15" s="134"/>
      <c r="J15" s="77"/>
      <c r="K15" s="137"/>
      <c r="L15" s="146"/>
      <c r="M15" s="140"/>
      <c r="N15" s="143"/>
      <c r="Q15" s="1"/>
    </row>
    <row r="16" spans="1:17" ht="41.25">
      <c r="A16" s="149"/>
      <c r="B16" s="152"/>
      <c r="C16" s="78" t="s">
        <v>640</v>
      </c>
      <c r="D16" s="152"/>
      <c r="E16" s="154"/>
      <c r="F16" s="155"/>
      <c r="G16" s="79" t="s">
        <v>123</v>
      </c>
      <c r="H16" s="134"/>
      <c r="I16" s="134"/>
      <c r="J16" s="77"/>
      <c r="K16" s="137"/>
      <c r="L16" s="146"/>
      <c r="M16" s="140"/>
      <c r="N16" s="143"/>
      <c r="Q16" s="1"/>
    </row>
    <row r="17" spans="1:17" ht="41.25">
      <c r="A17" s="150"/>
      <c r="B17" s="153"/>
      <c r="C17" s="78" t="s">
        <v>641</v>
      </c>
      <c r="D17" s="153"/>
      <c r="E17" s="154"/>
      <c r="F17" s="155"/>
      <c r="G17" s="79" t="s">
        <v>123</v>
      </c>
      <c r="H17" s="135"/>
      <c r="I17" s="135"/>
      <c r="J17" s="80"/>
      <c r="K17" s="138"/>
      <c r="L17" s="147"/>
      <c r="M17" s="141"/>
      <c r="N17" s="144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105" ht="13.5">
      <c r="Q105" s="1"/>
    </row>
    <row r="106" ht="13.5">
      <c r="Q106" s="1"/>
    </row>
  </sheetData>
  <sheetProtection/>
  <mergeCells count="13">
    <mergeCell ref="A14:A17"/>
    <mergeCell ref="B14:B17"/>
    <mergeCell ref="D14:D17"/>
    <mergeCell ref="E14:E17"/>
    <mergeCell ref="F14:F17"/>
    <mergeCell ref="H14:H17"/>
    <mergeCell ref="I14:I17"/>
    <mergeCell ref="K14:K17"/>
    <mergeCell ref="M14:M17"/>
    <mergeCell ref="N14:N17"/>
    <mergeCell ref="G2:I2"/>
    <mergeCell ref="H6:I6"/>
    <mergeCell ref="L14:L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0.375" style="1" customWidth="1"/>
    <col min="4" max="4" width="23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410</v>
      </c>
      <c r="C11" s="53" t="s">
        <v>411</v>
      </c>
      <c r="D11" s="53" t="s">
        <v>175</v>
      </c>
      <c r="E11" s="54">
        <v>3600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9"/>
      <c r="C13" s="9"/>
      <c r="D13" s="9"/>
      <c r="E13" s="19"/>
      <c r="F13" s="9"/>
      <c r="G13" s="9"/>
      <c r="H13" s="9"/>
      <c r="I13" s="9"/>
      <c r="J13" s="9"/>
      <c r="K13" s="9"/>
      <c r="L13" s="9"/>
      <c r="M13" s="9"/>
      <c r="N13" s="9"/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7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4.50390625" style="1" customWidth="1"/>
    <col min="10" max="10" width="16.37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83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412</v>
      </c>
      <c r="C11" s="37" t="s">
        <v>413</v>
      </c>
      <c r="D11" s="37" t="s">
        <v>174</v>
      </c>
      <c r="E11" s="38">
        <v>400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spans="11:17" ht="13.5">
      <c r="K15" s="81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B1">
      <selection activeCell="B18" sqref="B18:F18"/>
    </sheetView>
  </sheetViews>
  <sheetFormatPr defaultColWidth="9.125" defaultRowHeight="12.75"/>
  <cols>
    <col min="1" max="1" width="5.125" style="1" customWidth="1"/>
    <col min="2" max="2" width="14.50390625" style="1" customWidth="1"/>
    <col min="3" max="3" width="20.875" style="1" customWidth="1"/>
    <col min="4" max="4" width="23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414</v>
      </c>
      <c r="C11" s="37" t="s">
        <v>415</v>
      </c>
      <c r="D11" s="37" t="s">
        <v>179</v>
      </c>
      <c r="E11" s="38">
        <v>1000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7"/>
  <sheetViews>
    <sheetView showGridLines="0" view="pageBreakPreview" zoomScale="80" zoomScaleNormal="80" zoomScaleSheetLayoutView="80" zoomScalePageLayoutView="80" workbookViewId="0" topLeftCell="A40">
      <selection activeCell="H6" sqref="H6:I6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19.125" style="1" customWidth="1"/>
    <col min="4" max="4" width="17.625" style="1" customWidth="1"/>
    <col min="5" max="5" width="10.50390625" style="23" customWidth="1"/>
    <col min="6" max="6" width="12.875" style="1" customWidth="1"/>
    <col min="7" max="7" width="27.375" style="1" customWidth="1"/>
    <col min="8" max="8" width="23.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SUM(N11:N42)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110.2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681</v>
      </c>
      <c r="I10" s="5" t="str">
        <f>B10</f>
        <v>Skład</v>
      </c>
      <c r="J10" s="83" t="s">
        <v>655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389.25" customHeight="1">
      <c r="A11" s="21" t="s">
        <v>3</v>
      </c>
      <c r="B11" s="37" t="s">
        <v>416</v>
      </c>
      <c r="C11" s="37" t="s">
        <v>417</v>
      </c>
      <c r="D11" s="37" t="s">
        <v>418</v>
      </c>
      <c r="E11" s="38">
        <v>1600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 aca="true" t="shared" si="0" ref="L11:L42">IF(K11=0,"0,00",IF(K11&gt;0,ROUND(E11/K11,2)))</f>
        <v>0,00</v>
      </c>
      <c r="M11" s="15"/>
      <c r="N11" s="17">
        <f aca="true" t="shared" si="1" ref="N11:N42">ROUND(L11*ROUND(M11,2),2)</f>
        <v>0</v>
      </c>
    </row>
    <row r="12" spans="1:17" ht="41.25">
      <c r="A12" s="21" t="s">
        <v>4</v>
      </c>
      <c r="B12" s="37" t="s">
        <v>419</v>
      </c>
      <c r="C12" s="37" t="s">
        <v>159</v>
      </c>
      <c r="D12" s="37" t="s">
        <v>420</v>
      </c>
      <c r="E12" s="38">
        <v>2400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  <c r="Q12" s="1"/>
    </row>
    <row r="13" spans="1:17" ht="41.25">
      <c r="A13" s="21" t="s">
        <v>5</v>
      </c>
      <c r="B13" s="37" t="s">
        <v>421</v>
      </c>
      <c r="C13" s="37" t="s">
        <v>180</v>
      </c>
      <c r="D13" s="37" t="s">
        <v>422</v>
      </c>
      <c r="E13" s="38">
        <v>360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1.25">
      <c r="A14" s="21" t="s">
        <v>6</v>
      </c>
      <c r="B14" s="37" t="s">
        <v>421</v>
      </c>
      <c r="C14" s="37" t="s">
        <v>182</v>
      </c>
      <c r="D14" s="37" t="s">
        <v>422</v>
      </c>
      <c r="E14" s="38">
        <v>360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1.25">
      <c r="A15" s="21" t="s">
        <v>58</v>
      </c>
      <c r="B15" s="37" t="s">
        <v>423</v>
      </c>
      <c r="C15" s="37" t="s">
        <v>424</v>
      </c>
      <c r="D15" s="37" t="s">
        <v>207</v>
      </c>
      <c r="E15" s="38">
        <v>300</v>
      </c>
      <c r="F15" s="14" t="s">
        <v>90</v>
      </c>
      <c r="G15" s="15" t="s">
        <v>123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1.25">
      <c r="A16" s="21" t="s">
        <v>89</v>
      </c>
      <c r="B16" s="37" t="s">
        <v>425</v>
      </c>
      <c r="C16" s="37" t="s">
        <v>426</v>
      </c>
      <c r="D16" s="37" t="s">
        <v>427</v>
      </c>
      <c r="E16" s="38">
        <v>900</v>
      </c>
      <c r="F16" s="14" t="s">
        <v>90</v>
      </c>
      <c r="G16" s="15" t="s">
        <v>123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1.25">
      <c r="A17" s="21" t="s">
        <v>7</v>
      </c>
      <c r="B17" s="37" t="s">
        <v>428</v>
      </c>
      <c r="C17" s="37" t="s">
        <v>429</v>
      </c>
      <c r="D17" s="37" t="s">
        <v>172</v>
      </c>
      <c r="E17" s="38">
        <v>200</v>
      </c>
      <c r="F17" s="14" t="s">
        <v>90</v>
      </c>
      <c r="G17" s="15" t="s">
        <v>123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1.25">
      <c r="A18" s="21" t="s">
        <v>8</v>
      </c>
      <c r="B18" s="37" t="s">
        <v>430</v>
      </c>
      <c r="C18" s="37" t="s">
        <v>182</v>
      </c>
      <c r="D18" s="37" t="s">
        <v>431</v>
      </c>
      <c r="E18" s="38">
        <v>2200</v>
      </c>
      <c r="F18" s="14" t="s">
        <v>90</v>
      </c>
      <c r="G18" s="15" t="s">
        <v>123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1.25">
      <c r="A19" s="21" t="s">
        <v>21</v>
      </c>
      <c r="B19" s="37" t="s">
        <v>432</v>
      </c>
      <c r="C19" s="37" t="s">
        <v>433</v>
      </c>
      <c r="D19" s="37" t="s">
        <v>170</v>
      </c>
      <c r="E19" s="38">
        <v>4320</v>
      </c>
      <c r="F19" s="14" t="s">
        <v>90</v>
      </c>
      <c r="G19" s="15" t="s">
        <v>123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1.25">
      <c r="A20" s="21" t="s">
        <v>88</v>
      </c>
      <c r="B20" s="37" t="s">
        <v>434</v>
      </c>
      <c r="C20" s="37" t="s">
        <v>359</v>
      </c>
      <c r="D20" s="37" t="s">
        <v>170</v>
      </c>
      <c r="E20" s="38">
        <v>600</v>
      </c>
      <c r="F20" s="14" t="s">
        <v>90</v>
      </c>
      <c r="G20" s="15" t="s">
        <v>123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1.25">
      <c r="A21" s="21" t="s">
        <v>1</v>
      </c>
      <c r="B21" s="37" t="s">
        <v>435</v>
      </c>
      <c r="C21" s="37" t="s">
        <v>436</v>
      </c>
      <c r="D21" s="37" t="s">
        <v>179</v>
      </c>
      <c r="E21" s="38">
        <v>1800</v>
      </c>
      <c r="F21" s="14" t="s">
        <v>90</v>
      </c>
      <c r="G21" s="15" t="s">
        <v>123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4" ht="41.25">
      <c r="A22" s="21" t="s">
        <v>0</v>
      </c>
      <c r="B22" s="37" t="s">
        <v>437</v>
      </c>
      <c r="C22" s="37" t="s">
        <v>438</v>
      </c>
      <c r="D22" s="37" t="s">
        <v>215</v>
      </c>
      <c r="E22" s="38">
        <v>4000</v>
      </c>
      <c r="F22" s="14" t="s">
        <v>90</v>
      </c>
      <c r="G22" s="15" t="s">
        <v>123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</row>
    <row r="23" spans="1:14" ht="41.25">
      <c r="A23" s="21" t="s">
        <v>91</v>
      </c>
      <c r="B23" s="37" t="s">
        <v>439</v>
      </c>
      <c r="C23" s="37" t="s">
        <v>440</v>
      </c>
      <c r="D23" s="37" t="s">
        <v>441</v>
      </c>
      <c r="E23" s="38">
        <v>180</v>
      </c>
      <c r="F23" s="14" t="s">
        <v>90</v>
      </c>
      <c r="G23" s="15" t="s">
        <v>123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</row>
    <row r="24" spans="1:14" ht="41.25">
      <c r="A24" s="21" t="s">
        <v>92</v>
      </c>
      <c r="B24" s="37" t="s">
        <v>442</v>
      </c>
      <c r="C24" s="37" t="s">
        <v>443</v>
      </c>
      <c r="D24" s="37" t="s">
        <v>444</v>
      </c>
      <c r="E24" s="38">
        <v>50</v>
      </c>
      <c r="F24" s="14" t="s">
        <v>90</v>
      </c>
      <c r="G24" s="15" t="s">
        <v>123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</row>
    <row r="25" spans="1:14" ht="41.25">
      <c r="A25" s="21" t="s">
        <v>93</v>
      </c>
      <c r="B25" s="37" t="s">
        <v>445</v>
      </c>
      <c r="C25" s="37" t="s">
        <v>446</v>
      </c>
      <c r="D25" s="37" t="s">
        <v>447</v>
      </c>
      <c r="E25" s="38">
        <v>50</v>
      </c>
      <c r="F25" s="14" t="s">
        <v>90</v>
      </c>
      <c r="G25" s="15" t="s">
        <v>123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</row>
    <row r="26" spans="1:14" ht="41.25">
      <c r="A26" s="21" t="s">
        <v>94</v>
      </c>
      <c r="B26" s="37" t="s">
        <v>448</v>
      </c>
      <c r="C26" s="37" t="s">
        <v>159</v>
      </c>
      <c r="D26" s="37" t="s">
        <v>449</v>
      </c>
      <c r="E26" s="38">
        <v>1100</v>
      </c>
      <c r="F26" s="14" t="s">
        <v>90</v>
      </c>
      <c r="G26" s="15" t="s">
        <v>123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</row>
    <row r="27" spans="1:14" ht="41.25">
      <c r="A27" s="21" t="s">
        <v>95</v>
      </c>
      <c r="B27" s="37" t="s">
        <v>448</v>
      </c>
      <c r="C27" s="37" t="s">
        <v>205</v>
      </c>
      <c r="D27" s="37" t="s">
        <v>449</v>
      </c>
      <c r="E27" s="38">
        <v>8500</v>
      </c>
      <c r="F27" s="14" t="s">
        <v>90</v>
      </c>
      <c r="G27" s="15" t="s">
        <v>123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</row>
    <row r="28" spans="1:14" ht="294.75" customHeight="1">
      <c r="A28" s="21" t="s">
        <v>96</v>
      </c>
      <c r="B28" s="37" t="s">
        <v>450</v>
      </c>
      <c r="C28" s="37" t="s">
        <v>451</v>
      </c>
      <c r="D28" s="37" t="s">
        <v>452</v>
      </c>
      <c r="E28" s="38">
        <v>1000</v>
      </c>
      <c r="F28" s="14" t="s">
        <v>90</v>
      </c>
      <c r="G28" s="15" t="s">
        <v>123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</row>
    <row r="29" spans="1:14" ht="41.25">
      <c r="A29" s="21" t="s">
        <v>97</v>
      </c>
      <c r="B29" s="37" t="s">
        <v>453</v>
      </c>
      <c r="C29" s="37" t="s">
        <v>183</v>
      </c>
      <c r="D29" s="37" t="s">
        <v>175</v>
      </c>
      <c r="E29" s="38">
        <v>420</v>
      </c>
      <c r="F29" s="14" t="s">
        <v>90</v>
      </c>
      <c r="G29" s="15" t="s">
        <v>123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</row>
    <row r="30" spans="1:14" ht="41.25">
      <c r="A30" s="21" t="s">
        <v>98</v>
      </c>
      <c r="B30" s="37" t="s">
        <v>192</v>
      </c>
      <c r="C30" s="37" t="s">
        <v>454</v>
      </c>
      <c r="D30" s="37" t="s">
        <v>184</v>
      </c>
      <c r="E30" s="38">
        <v>100</v>
      </c>
      <c r="F30" s="14" t="s">
        <v>90</v>
      </c>
      <c r="G30" s="15" t="s">
        <v>123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</row>
    <row r="31" spans="1:14" ht="66.75" customHeight="1">
      <c r="A31" s="21" t="s">
        <v>135</v>
      </c>
      <c r="B31" s="37" t="s">
        <v>455</v>
      </c>
      <c r="C31" s="37" t="s">
        <v>183</v>
      </c>
      <c r="D31" s="37" t="s">
        <v>456</v>
      </c>
      <c r="E31" s="38">
        <v>1800</v>
      </c>
      <c r="F31" s="14" t="s">
        <v>90</v>
      </c>
      <c r="G31" s="15" t="s">
        <v>123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</row>
    <row r="32" spans="1:14" ht="168" customHeight="1">
      <c r="A32" s="21" t="s">
        <v>136</v>
      </c>
      <c r="B32" s="37" t="s">
        <v>457</v>
      </c>
      <c r="C32" s="37" t="s">
        <v>171</v>
      </c>
      <c r="D32" s="37" t="s">
        <v>458</v>
      </c>
      <c r="E32" s="38">
        <v>100</v>
      </c>
      <c r="F32" s="14" t="s">
        <v>90</v>
      </c>
      <c r="G32" s="15" t="s">
        <v>123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</row>
    <row r="33" spans="1:14" ht="175.5" customHeight="1">
      <c r="A33" s="21" t="s">
        <v>137</v>
      </c>
      <c r="B33" s="37" t="s">
        <v>457</v>
      </c>
      <c r="C33" s="37" t="s">
        <v>459</v>
      </c>
      <c r="D33" s="37" t="s">
        <v>458</v>
      </c>
      <c r="E33" s="38">
        <v>15</v>
      </c>
      <c r="F33" s="14" t="s">
        <v>90</v>
      </c>
      <c r="G33" s="15" t="s">
        <v>123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</row>
    <row r="34" spans="1:17" ht="97.5" customHeight="1">
      <c r="A34" s="21" t="s">
        <v>138</v>
      </c>
      <c r="B34" s="37" t="s">
        <v>460</v>
      </c>
      <c r="C34" s="37" t="s">
        <v>461</v>
      </c>
      <c r="D34" s="37" t="s">
        <v>462</v>
      </c>
      <c r="E34" s="38">
        <v>300</v>
      </c>
      <c r="F34" s="14" t="s">
        <v>90</v>
      </c>
      <c r="G34" s="15" t="s">
        <v>123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1.25">
      <c r="A35" s="21" t="s">
        <v>139</v>
      </c>
      <c r="B35" s="37" t="s">
        <v>463</v>
      </c>
      <c r="C35" s="37" t="s">
        <v>168</v>
      </c>
      <c r="D35" s="37" t="s">
        <v>170</v>
      </c>
      <c r="E35" s="38">
        <v>2100</v>
      </c>
      <c r="F35" s="14" t="s">
        <v>90</v>
      </c>
      <c r="G35" s="15" t="s">
        <v>123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6" spans="1:17" ht="128.25" customHeight="1">
      <c r="A36" s="21" t="s">
        <v>140</v>
      </c>
      <c r="B36" s="37" t="s">
        <v>464</v>
      </c>
      <c r="C36" s="37" t="s">
        <v>465</v>
      </c>
      <c r="D36" s="37" t="s">
        <v>466</v>
      </c>
      <c r="E36" s="38">
        <v>40</v>
      </c>
      <c r="F36" s="14" t="s">
        <v>90</v>
      </c>
      <c r="G36" s="15" t="s">
        <v>123</v>
      </c>
      <c r="H36" s="15"/>
      <c r="I36" s="15"/>
      <c r="J36" s="16"/>
      <c r="K36" s="15"/>
      <c r="L36" s="15" t="str">
        <f t="shared" si="0"/>
        <v>0,00</v>
      </c>
      <c r="M36" s="15"/>
      <c r="N36" s="17">
        <f t="shared" si="1"/>
        <v>0</v>
      </c>
      <c r="Q36" s="1"/>
    </row>
    <row r="37" spans="1:17" ht="41.25">
      <c r="A37" s="21" t="s">
        <v>141</v>
      </c>
      <c r="B37" s="37" t="s">
        <v>467</v>
      </c>
      <c r="C37" s="37" t="s">
        <v>277</v>
      </c>
      <c r="D37" s="37" t="s">
        <v>175</v>
      </c>
      <c r="E37" s="38">
        <v>25200</v>
      </c>
      <c r="F37" s="14" t="s">
        <v>90</v>
      </c>
      <c r="G37" s="15" t="s">
        <v>123</v>
      </c>
      <c r="H37" s="15"/>
      <c r="I37" s="15"/>
      <c r="J37" s="16"/>
      <c r="K37" s="15"/>
      <c r="L37" s="15" t="str">
        <f t="shared" si="0"/>
        <v>0,00</v>
      </c>
      <c r="M37" s="15"/>
      <c r="N37" s="17">
        <f t="shared" si="1"/>
        <v>0</v>
      </c>
      <c r="Q37" s="1"/>
    </row>
    <row r="38" spans="1:17" ht="139.5" customHeight="1">
      <c r="A38" s="21" t="s">
        <v>142</v>
      </c>
      <c r="B38" s="37" t="s">
        <v>468</v>
      </c>
      <c r="C38" s="37" t="s">
        <v>469</v>
      </c>
      <c r="D38" s="37" t="s">
        <v>470</v>
      </c>
      <c r="E38" s="38">
        <v>180</v>
      </c>
      <c r="F38" s="14" t="s">
        <v>90</v>
      </c>
      <c r="G38" s="15" t="s">
        <v>123</v>
      </c>
      <c r="H38" s="15"/>
      <c r="I38" s="15"/>
      <c r="J38" s="16"/>
      <c r="K38" s="15"/>
      <c r="L38" s="15" t="str">
        <f t="shared" si="0"/>
        <v>0,00</v>
      </c>
      <c r="M38" s="15"/>
      <c r="N38" s="17">
        <f t="shared" si="1"/>
        <v>0</v>
      </c>
      <c r="Q38" s="1"/>
    </row>
    <row r="39" spans="1:17" ht="84.75" customHeight="1">
      <c r="A39" s="21" t="s">
        <v>143</v>
      </c>
      <c r="B39" s="37" t="s">
        <v>471</v>
      </c>
      <c r="C39" s="37" t="s">
        <v>472</v>
      </c>
      <c r="D39" s="37" t="s">
        <v>473</v>
      </c>
      <c r="E39" s="38">
        <v>200</v>
      </c>
      <c r="F39" s="14" t="s">
        <v>90</v>
      </c>
      <c r="G39" s="15" t="s">
        <v>123</v>
      </c>
      <c r="H39" s="15"/>
      <c r="I39" s="15"/>
      <c r="J39" s="16"/>
      <c r="K39" s="15"/>
      <c r="L39" s="15" t="str">
        <f t="shared" si="0"/>
        <v>0,00</v>
      </c>
      <c r="M39" s="15"/>
      <c r="N39" s="17">
        <f t="shared" si="1"/>
        <v>0</v>
      </c>
      <c r="Q39" s="1"/>
    </row>
    <row r="40" spans="1:17" ht="96">
      <c r="A40" s="21" t="s">
        <v>144</v>
      </c>
      <c r="B40" s="37" t="s">
        <v>474</v>
      </c>
      <c r="C40" s="37" t="s">
        <v>475</v>
      </c>
      <c r="D40" s="37" t="s">
        <v>476</v>
      </c>
      <c r="E40" s="38">
        <v>400</v>
      </c>
      <c r="F40" s="14" t="s">
        <v>90</v>
      </c>
      <c r="G40" s="15" t="s">
        <v>123</v>
      </c>
      <c r="H40" s="15"/>
      <c r="I40" s="15"/>
      <c r="J40" s="16"/>
      <c r="K40" s="15"/>
      <c r="L40" s="15" t="str">
        <f t="shared" si="0"/>
        <v>0,00</v>
      </c>
      <c r="M40" s="15"/>
      <c r="N40" s="17">
        <f t="shared" si="1"/>
        <v>0</v>
      </c>
      <c r="Q40" s="1"/>
    </row>
    <row r="41" spans="1:17" ht="41.25">
      <c r="A41" s="21" t="s">
        <v>145</v>
      </c>
      <c r="B41" s="37" t="s">
        <v>477</v>
      </c>
      <c r="C41" s="37" t="s">
        <v>478</v>
      </c>
      <c r="D41" s="37" t="s">
        <v>175</v>
      </c>
      <c r="E41" s="38">
        <v>1120</v>
      </c>
      <c r="F41" s="14" t="s">
        <v>90</v>
      </c>
      <c r="G41" s="15" t="s">
        <v>123</v>
      </c>
      <c r="H41" s="15"/>
      <c r="I41" s="15"/>
      <c r="J41" s="16"/>
      <c r="K41" s="15"/>
      <c r="L41" s="15" t="str">
        <f t="shared" si="0"/>
        <v>0,00</v>
      </c>
      <c r="M41" s="15"/>
      <c r="N41" s="17">
        <f t="shared" si="1"/>
        <v>0</v>
      </c>
      <c r="Q41" s="1"/>
    </row>
    <row r="42" spans="1:17" ht="41.25">
      <c r="A42" s="52" t="s">
        <v>146</v>
      </c>
      <c r="B42" s="53" t="s">
        <v>477</v>
      </c>
      <c r="C42" s="53" t="s">
        <v>210</v>
      </c>
      <c r="D42" s="53" t="s">
        <v>175</v>
      </c>
      <c r="E42" s="54">
        <v>1120</v>
      </c>
      <c r="F42" s="55" t="s">
        <v>90</v>
      </c>
      <c r="G42" s="56" t="s">
        <v>123</v>
      </c>
      <c r="H42" s="56"/>
      <c r="I42" s="56"/>
      <c r="J42" s="57"/>
      <c r="K42" s="56"/>
      <c r="L42" s="56" t="str">
        <f t="shared" si="0"/>
        <v>0,00</v>
      </c>
      <c r="M42" s="56"/>
      <c r="N42" s="58">
        <f t="shared" si="1"/>
        <v>0</v>
      </c>
      <c r="Q42" s="1"/>
    </row>
    <row r="43" spans="1:17" ht="13.5">
      <c r="A43" s="59"/>
      <c r="B43" s="60"/>
      <c r="C43" s="60"/>
      <c r="D43" s="60"/>
      <c r="E43" s="61"/>
      <c r="F43" s="59"/>
      <c r="G43" s="62"/>
      <c r="H43" s="62"/>
      <c r="I43" s="62"/>
      <c r="J43" s="63"/>
      <c r="K43" s="62"/>
      <c r="L43" s="62"/>
      <c r="M43" s="62"/>
      <c r="N43" s="64"/>
      <c r="Q43" s="1"/>
    </row>
    <row r="44" spans="2:17" ht="13.5">
      <c r="B44" s="2" t="s">
        <v>353</v>
      </c>
      <c r="Q44" s="1"/>
    </row>
    <row r="45" spans="2:17" ht="13.5">
      <c r="B45" s="2" t="s">
        <v>479</v>
      </c>
      <c r="Q45" s="1"/>
    </row>
    <row r="46" spans="2:17" ht="13.5">
      <c r="B46" s="2" t="s">
        <v>480</v>
      </c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3"/>
  <sheetViews>
    <sheetView showGridLines="0" view="pageBreakPreview" zoomScale="80" zoomScaleNormal="80" zoomScaleSheetLayoutView="80" zoomScalePageLayoutView="80" workbookViewId="0" topLeftCell="B1">
      <selection activeCell="B18" sqref="B18:F18"/>
    </sheetView>
  </sheetViews>
  <sheetFormatPr defaultColWidth="9.125" defaultRowHeight="12.75"/>
  <cols>
    <col min="1" max="1" width="5.125" style="1" customWidth="1"/>
    <col min="2" max="2" width="27.375" style="1" customWidth="1"/>
    <col min="3" max="3" width="20.875" style="1" customWidth="1"/>
    <col min="4" max="4" width="27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63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653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481</v>
      </c>
      <c r="C11" s="53" t="s">
        <v>482</v>
      </c>
      <c r="D11" s="53" t="s">
        <v>208</v>
      </c>
      <c r="E11" s="54">
        <v>17000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3.5">
      <c r="A16" s="9"/>
      <c r="B16" s="47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67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5.75" customHeight="1">
      <c r="A18" s="9"/>
      <c r="B18" s="47"/>
      <c r="C18" s="47"/>
      <c r="D18" s="47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47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3.5">
      <c r="A20" s="9"/>
      <c r="B20" s="47"/>
      <c r="C20" s="47"/>
      <c r="D20" s="47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47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3.5">
      <c r="A22" s="9"/>
      <c r="B22" s="47"/>
      <c r="C22" s="47"/>
      <c r="D22" s="47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spans="1:17" ht="13.5">
      <c r="A23" s="9"/>
      <c r="B23" s="47"/>
      <c r="C23" s="47"/>
      <c r="D23" s="47"/>
      <c r="E23" s="48"/>
      <c r="F23" s="9"/>
      <c r="G23" s="49"/>
      <c r="H23" s="49"/>
      <c r="I23" s="49"/>
      <c r="J23" s="50"/>
      <c r="K23" s="49"/>
      <c r="L23" s="49"/>
      <c r="M23" s="49"/>
      <c r="N23" s="51"/>
      <c r="Q23" s="1"/>
    </row>
    <row r="24" spans="1:17" ht="13.5">
      <c r="A24" s="9"/>
      <c r="B24" s="47"/>
      <c r="C24" s="47"/>
      <c r="D24" s="47"/>
      <c r="E24" s="48"/>
      <c r="F24" s="9"/>
      <c r="G24" s="49"/>
      <c r="H24" s="49"/>
      <c r="I24" s="49"/>
      <c r="J24" s="50"/>
      <c r="K24" s="49"/>
      <c r="L24" s="49"/>
      <c r="M24" s="49"/>
      <c r="N24" s="51"/>
      <c r="Q24" s="1"/>
    </row>
    <row r="25" spans="1:17" ht="13.5">
      <c r="A25" s="9"/>
      <c r="B25" s="47"/>
      <c r="C25" s="47"/>
      <c r="D25" s="47"/>
      <c r="E25" s="48"/>
      <c r="F25" s="9"/>
      <c r="G25" s="49"/>
      <c r="H25" s="49"/>
      <c r="I25" s="49"/>
      <c r="J25" s="50"/>
      <c r="K25" s="49"/>
      <c r="L25" s="49"/>
      <c r="M25" s="49"/>
      <c r="N25" s="51"/>
      <c r="Q25" s="1"/>
    </row>
    <row r="26" spans="1:17" ht="15" customHeight="1">
      <c r="A26" s="9"/>
      <c r="B26" s="47"/>
      <c r="C26" s="47"/>
      <c r="D26" s="47"/>
      <c r="E26" s="48"/>
      <c r="F26" s="9"/>
      <c r="G26" s="49"/>
      <c r="H26" s="49"/>
      <c r="I26" s="49"/>
      <c r="J26" s="50"/>
      <c r="K26" s="49"/>
      <c r="L26" s="49"/>
      <c r="M26" s="49"/>
      <c r="N26" s="51"/>
      <c r="Q26" s="1"/>
    </row>
    <row r="27" spans="1:17" ht="15.75" customHeight="1">
      <c r="A27" s="9"/>
      <c r="B27" s="47"/>
      <c r="C27" s="47"/>
      <c r="D27" s="47"/>
      <c r="E27" s="48"/>
      <c r="F27" s="9"/>
      <c r="G27" s="49"/>
      <c r="H27" s="49"/>
      <c r="I27" s="49"/>
      <c r="J27" s="50"/>
      <c r="K27" s="49"/>
      <c r="L27" s="49"/>
      <c r="M27" s="49"/>
      <c r="N27" s="51"/>
      <c r="Q27" s="1"/>
    </row>
    <row r="28" spans="1:17" ht="13.5">
      <c r="A28" s="9"/>
      <c r="B28" s="47"/>
      <c r="C28" s="47"/>
      <c r="D28" s="47"/>
      <c r="E28" s="48"/>
      <c r="F28" s="9"/>
      <c r="G28" s="49"/>
      <c r="H28" s="49"/>
      <c r="I28" s="49"/>
      <c r="J28" s="50"/>
      <c r="K28" s="49"/>
      <c r="L28" s="49"/>
      <c r="M28" s="49"/>
      <c r="N28" s="51"/>
      <c r="Q28" s="1"/>
    </row>
    <row r="29" spans="1:17" ht="13.5">
      <c r="A29" s="9"/>
      <c r="B29" s="47"/>
      <c r="C29" s="47"/>
      <c r="D29" s="47"/>
      <c r="E29" s="48"/>
      <c r="F29" s="9"/>
      <c r="G29" s="49"/>
      <c r="H29" s="49"/>
      <c r="I29" s="49"/>
      <c r="J29" s="50"/>
      <c r="K29" s="49"/>
      <c r="L29" s="49"/>
      <c r="M29" s="49"/>
      <c r="N29" s="51"/>
      <c r="Q29" s="1"/>
    </row>
    <row r="30" spans="1:17" ht="13.5">
      <c r="A30" s="9"/>
      <c r="B30" s="47"/>
      <c r="C30" s="47"/>
      <c r="D30" s="47"/>
      <c r="E30" s="48"/>
      <c r="F30" s="9"/>
      <c r="G30" s="49"/>
      <c r="H30" s="49"/>
      <c r="I30" s="49"/>
      <c r="J30" s="50"/>
      <c r="K30" s="49"/>
      <c r="L30" s="49"/>
      <c r="M30" s="49"/>
      <c r="N30" s="51"/>
      <c r="Q30" s="1"/>
    </row>
    <row r="31" spans="1:17" ht="13.5">
      <c r="A31" s="9"/>
      <c r="B31" s="47"/>
      <c r="C31" s="47"/>
      <c r="D31" s="47"/>
      <c r="E31" s="48"/>
      <c r="F31" s="9"/>
      <c r="G31" s="49"/>
      <c r="H31" s="49"/>
      <c r="I31" s="49"/>
      <c r="J31" s="50"/>
      <c r="K31" s="49"/>
      <c r="L31" s="49"/>
      <c r="M31" s="49"/>
      <c r="N31" s="51"/>
      <c r="Q31" s="1"/>
    </row>
    <row r="32" spans="1:17" ht="13.5">
      <c r="A32" s="9"/>
      <c r="B32" s="47"/>
      <c r="C32" s="47"/>
      <c r="D32" s="47"/>
      <c r="E32" s="48"/>
      <c r="F32" s="9"/>
      <c r="G32" s="49"/>
      <c r="H32" s="49"/>
      <c r="I32" s="49"/>
      <c r="J32" s="50"/>
      <c r="K32" s="49"/>
      <c r="L32" s="49"/>
      <c r="M32" s="49"/>
      <c r="N32" s="51"/>
      <c r="Q32" s="1"/>
    </row>
    <row r="33" spans="1:17" ht="13.5">
      <c r="A33" s="9"/>
      <c r="B33" s="47"/>
      <c r="C33" s="47"/>
      <c r="D33" s="47"/>
      <c r="E33" s="48"/>
      <c r="F33" s="9"/>
      <c r="G33" s="49"/>
      <c r="H33" s="49"/>
      <c r="I33" s="49"/>
      <c r="J33" s="50"/>
      <c r="K33" s="49"/>
      <c r="L33" s="49"/>
      <c r="M33" s="49"/>
      <c r="N33" s="51"/>
      <c r="Q33" s="1"/>
    </row>
    <row r="34" spans="1:17" ht="13.5">
      <c r="A34" s="9"/>
      <c r="B34" s="47"/>
      <c r="C34" s="47"/>
      <c r="D34" s="47"/>
      <c r="E34" s="48"/>
      <c r="F34" s="9"/>
      <c r="G34" s="49"/>
      <c r="H34" s="49"/>
      <c r="I34" s="49"/>
      <c r="J34" s="50"/>
      <c r="K34" s="49"/>
      <c r="L34" s="49"/>
      <c r="M34" s="49"/>
      <c r="N34" s="51"/>
      <c r="Q34" s="1"/>
    </row>
    <row r="35" spans="1:17" ht="13.5">
      <c r="A35" s="9"/>
      <c r="B35" s="47"/>
      <c r="C35" s="47"/>
      <c r="D35" s="47"/>
      <c r="E35" s="48"/>
      <c r="F35" s="9"/>
      <c r="G35" s="49"/>
      <c r="H35" s="49"/>
      <c r="I35" s="49"/>
      <c r="J35" s="50"/>
      <c r="K35" s="49"/>
      <c r="L35" s="49"/>
      <c r="M35" s="49"/>
      <c r="N35" s="51"/>
      <c r="Q35" s="1"/>
    </row>
    <row r="36" spans="1:17" ht="13.5">
      <c r="A36" s="9"/>
      <c r="B36" s="47"/>
      <c r="C36" s="47"/>
      <c r="D36" s="47"/>
      <c r="E36" s="48"/>
      <c r="F36" s="9"/>
      <c r="G36" s="49"/>
      <c r="H36" s="49"/>
      <c r="I36" s="49"/>
      <c r="J36" s="50"/>
      <c r="K36" s="49"/>
      <c r="L36" s="49"/>
      <c r="M36" s="49"/>
      <c r="N36" s="51"/>
      <c r="Q36" s="1"/>
    </row>
    <row r="37" spans="1:17" ht="13.5">
      <c r="A37" s="9"/>
      <c r="B37" s="47"/>
      <c r="C37" s="47"/>
      <c r="D37" s="47"/>
      <c r="E37" s="48"/>
      <c r="F37" s="9"/>
      <c r="G37" s="49"/>
      <c r="H37" s="49"/>
      <c r="I37" s="49"/>
      <c r="J37" s="50"/>
      <c r="K37" s="49"/>
      <c r="L37" s="49"/>
      <c r="M37" s="49"/>
      <c r="N37" s="51"/>
      <c r="Q37" s="1"/>
    </row>
    <row r="38" spans="1:17" ht="13.5">
      <c r="A38" s="9"/>
      <c r="B38" s="47"/>
      <c r="C38" s="47"/>
      <c r="D38" s="47"/>
      <c r="E38" s="48"/>
      <c r="F38" s="9"/>
      <c r="G38" s="49"/>
      <c r="H38" s="49"/>
      <c r="I38" s="49"/>
      <c r="J38" s="50"/>
      <c r="K38" s="49"/>
      <c r="L38" s="49"/>
      <c r="M38" s="49"/>
      <c r="N38" s="51"/>
      <c r="Q38" s="1"/>
    </row>
    <row r="39" spans="1:17" ht="15.75" customHeight="1">
      <c r="A39" s="9"/>
      <c r="B39" s="47"/>
      <c r="C39" s="47"/>
      <c r="D39" s="47"/>
      <c r="E39" s="48"/>
      <c r="F39" s="9"/>
      <c r="G39" s="49"/>
      <c r="H39" s="49"/>
      <c r="I39" s="49"/>
      <c r="J39" s="50"/>
      <c r="K39" s="49"/>
      <c r="L39" s="49"/>
      <c r="M39" s="49"/>
      <c r="N39" s="51"/>
      <c r="Q39" s="1"/>
    </row>
    <row r="40" spans="1:17" ht="13.5">
      <c r="A40" s="9"/>
      <c r="B40" s="47"/>
      <c r="C40" s="47"/>
      <c r="D40" s="47"/>
      <c r="E40" s="48"/>
      <c r="F40" s="9"/>
      <c r="G40" s="49"/>
      <c r="H40" s="49"/>
      <c r="I40" s="49"/>
      <c r="J40" s="50"/>
      <c r="K40" s="49"/>
      <c r="L40" s="49"/>
      <c r="M40" s="49"/>
      <c r="N40" s="51"/>
      <c r="Q40" s="1"/>
    </row>
    <row r="41" spans="1:17" ht="13.5">
      <c r="A41" s="9"/>
      <c r="B41" s="47"/>
      <c r="C41" s="47"/>
      <c r="D41" s="47"/>
      <c r="E41" s="48"/>
      <c r="F41" s="9"/>
      <c r="G41" s="49"/>
      <c r="H41" s="49"/>
      <c r="I41" s="49"/>
      <c r="J41" s="50"/>
      <c r="K41" s="49"/>
      <c r="L41" s="49"/>
      <c r="M41" s="49"/>
      <c r="N41" s="51"/>
      <c r="Q41" s="1"/>
    </row>
    <row r="42" spans="1:17" ht="13.5">
      <c r="A42" s="9"/>
      <c r="B42" s="47"/>
      <c r="C42" s="47"/>
      <c r="D42" s="47"/>
      <c r="E42" s="48"/>
      <c r="F42" s="9"/>
      <c r="G42" s="49"/>
      <c r="H42" s="49"/>
      <c r="I42" s="49"/>
      <c r="J42" s="50"/>
      <c r="K42" s="49"/>
      <c r="L42" s="49"/>
      <c r="M42" s="49"/>
      <c r="N42" s="51"/>
      <c r="Q42" s="1"/>
    </row>
    <row r="43" spans="1:17" ht="13.5">
      <c r="A43" s="9"/>
      <c r="B43" s="47"/>
      <c r="C43" s="47"/>
      <c r="D43" s="47"/>
      <c r="E43" s="48"/>
      <c r="F43" s="9"/>
      <c r="G43" s="49"/>
      <c r="H43" s="49"/>
      <c r="I43" s="49"/>
      <c r="J43" s="50"/>
      <c r="K43" s="49"/>
      <c r="L43" s="49"/>
      <c r="M43" s="49"/>
      <c r="N43" s="51"/>
      <c r="Q43" s="1"/>
    </row>
    <row r="44" spans="1:17" ht="13.5">
      <c r="A44" s="9"/>
      <c r="B44" s="47"/>
      <c r="C44" s="47"/>
      <c r="D44" s="47"/>
      <c r="E44" s="48"/>
      <c r="F44" s="9"/>
      <c r="G44" s="49"/>
      <c r="H44" s="49"/>
      <c r="I44" s="49"/>
      <c r="J44" s="50"/>
      <c r="K44" s="49"/>
      <c r="L44" s="49"/>
      <c r="M44" s="49"/>
      <c r="N44" s="51"/>
      <c r="Q44" s="1"/>
    </row>
    <row r="45" spans="1:17" ht="13.5">
      <c r="A45" s="9"/>
      <c r="B45" s="47"/>
      <c r="C45" s="47"/>
      <c r="D45" s="47"/>
      <c r="E45" s="48"/>
      <c r="F45" s="9"/>
      <c r="G45" s="49"/>
      <c r="H45" s="49"/>
      <c r="I45" s="49"/>
      <c r="J45" s="50"/>
      <c r="K45" s="49"/>
      <c r="L45" s="49"/>
      <c r="M45" s="49"/>
      <c r="N45" s="51"/>
      <c r="Q45" s="1"/>
    </row>
    <row r="46" spans="1:17" ht="13.5">
      <c r="A46" s="9"/>
      <c r="B46" s="47"/>
      <c r="C46" s="47"/>
      <c r="D46" s="47"/>
      <c r="E46" s="48"/>
      <c r="F46" s="9"/>
      <c r="G46" s="49"/>
      <c r="H46" s="49"/>
      <c r="I46" s="49"/>
      <c r="J46" s="50"/>
      <c r="K46" s="49"/>
      <c r="L46" s="49"/>
      <c r="M46" s="49"/>
      <c r="N46" s="51"/>
      <c r="Q46" s="1"/>
    </row>
    <row r="47" spans="1:17" ht="15.75" customHeight="1">
      <c r="A47" s="9"/>
      <c r="B47" s="47"/>
      <c r="C47" s="47"/>
      <c r="D47" s="47"/>
      <c r="E47" s="48"/>
      <c r="F47" s="9"/>
      <c r="G47" s="49"/>
      <c r="H47" s="49"/>
      <c r="I47" s="49"/>
      <c r="J47" s="50"/>
      <c r="K47" s="49"/>
      <c r="L47" s="49"/>
      <c r="M47" s="49"/>
      <c r="N47" s="51"/>
      <c r="Q47" s="1"/>
    </row>
    <row r="48" spans="1:17" ht="13.5">
      <c r="A48" s="9"/>
      <c r="B48" s="47"/>
      <c r="C48" s="47"/>
      <c r="D48" s="47"/>
      <c r="E48" s="48"/>
      <c r="F48" s="9"/>
      <c r="G48" s="49"/>
      <c r="H48" s="49"/>
      <c r="I48" s="49"/>
      <c r="J48" s="50"/>
      <c r="K48" s="49"/>
      <c r="L48" s="49"/>
      <c r="M48" s="49"/>
      <c r="N48" s="51"/>
      <c r="Q48" s="1"/>
    </row>
    <row r="49" spans="1:17" ht="13.5">
      <c r="A49" s="9"/>
      <c r="B49" s="47"/>
      <c r="C49" s="47"/>
      <c r="D49" s="47"/>
      <c r="E49" s="48"/>
      <c r="F49" s="9"/>
      <c r="G49" s="49"/>
      <c r="H49" s="49"/>
      <c r="I49" s="49"/>
      <c r="J49" s="50"/>
      <c r="K49" s="49"/>
      <c r="L49" s="49"/>
      <c r="M49" s="49"/>
      <c r="N49" s="51"/>
      <c r="Q49" s="1"/>
    </row>
    <row r="50" spans="1:17" ht="13.5">
      <c r="A50" s="9"/>
      <c r="B50" s="47"/>
      <c r="C50" s="47"/>
      <c r="D50" s="47"/>
      <c r="E50" s="48"/>
      <c r="F50" s="9"/>
      <c r="G50" s="49"/>
      <c r="H50" s="49"/>
      <c r="I50" s="49"/>
      <c r="J50" s="50"/>
      <c r="K50" s="49"/>
      <c r="L50" s="49"/>
      <c r="M50" s="49"/>
      <c r="N50" s="51"/>
      <c r="Q50" s="1"/>
    </row>
    <row r="51" spans="1:17" ht="13.5">
      <c r="A51" s="9"/>
      <c r="B51" s="47"/>
      <c r="C51" s="47"/>
      <c r="D51" s="47"/>
      <c r="E51" s="48"/>
      <c r="F51" s="9"/>
      <c r="G51" s="49"/>
      <c r="H51" s="49"/>
      <c r="I51" s="49"/>
      <c r="J51" s="50"/>
      <c r="K51" s="49"/>
      <c r="L51" s="49"/>
      <c r="M51" s="49"/>
      <c r="N51" s="51"/>
      <c r="Q51" s="1"/>
    </row>
    <row r="52" spans="1:17" ht="13.5">
      <c r="A52" s="9"/>
      <c r="B52" s="47"/>
      <c r="C52" s="47"/>
      <c r="D52" s="47"/>
      <c r="E52" s="48"/>
      <c r="F52" s="9"/>
      <c r="G52" s="49"/>
      <c r="H52" s="49"/>
      <c r="I52" s="49"/>
      <c r="J52" s="50"/>
      <c r="K52" s="49"/>
      <c r="L52" s="49"/>
      <c r="M52" s="49"/>
      <c r="N52" s="51"/>
      <c r="Q52" s="1"/>
    </row>
    <row r="53" spans="1:17" ht="13.5">
      <c r="A53" s="9"/>
      <c r="B53" s="47"/>
      <c r="C53" s="47"/>
      <c r="D53" s="47"/>
      <c r="E53" s="48"/>
      <c r="F53" s="9"/>
      <c r="G53" s="49"/>
      <c r="H53" s="49"/>
      <c r="I53" s="49"/>
      <c r="J53" s="50"/>
      <c r="K53" s="49"/>
      <c r="L53" s="49"/>
      <c r="M53" s="49"/>
      <c r="N53" s="51"/>
      <c r="Q53" s="1"/>
    </row>
    <row r="54" spans="1:17" ht="13.5">
      <c r="A54" s="9"/>
      <c r="B54" s="47"/>
      <c r="C54" s="47"/>
      <c r="D54" s="47"/>
      <c r="E54" s="48"/>
      <c r="F54" s="9"/>
      <c r="G54" s="49"/>
      <c r="H54" s="49"/>
      <c r="I54" s="49"/>
      <c r="J54" s="50"/>
      <c r="K54" s="49"/>
      <c r="L54" s="49"/>
      <c r="M54" s="49"/>
      <c r="N54" s="51"/>
      <c r="Q54" s="1"/>
    </row>
    <row r="55" spans="1:17" ht="13.5">
      <c r="A55" s="9"/>
      <c r="B55" s="47"/>
      <c r="C55" s="47"/>
      <c r="D55" s="47"/>
      <c r="E55" s="48"/>
      <c r="F55" s="9"/>
      <c r="G55" s="49"/>
      <c r="H55" s="49"/>
      <c r="I55" s="49"/>
      <c r="J55" s="50"/>
      <c r="K55" s="49"/>
      <c r="L55" s="49"/>
      <c r="M55" s="49"/>
      <c r="N55" s="51"/>
      <c r="Q55" s="1"/>
    </row>
    <row r="56" spans="1:17" ht="15" customHeight="1">
      <c r="A56" s="9"/>
      <c r="B56" s="47"/>
      <c r="C56" s="47"/>
      <c r="D56" s="47"/>
      <c r="E56" s="48"/>
      <c r="F56" s="9"/>
      <c r="G56" s="49"/>
      <c r="H56" s="49"/>
      <c r="I56" s="49"/>
      <c r="J56" s="50"/>
      <c r="K56" s="49"/>
      <c r="L56" s="49"/>
      <c r="M56" s="49"/>
      <c r="N56" s="51"/>
      <c r="Q56" s="1"/>
    </row>
    <row r="57" spans="1:17" ht="15.75" customHeight="1">
      <c r="A57" s="9"/>
      <c r="B57" s="47"/>
      <c r="C57" s="47"/>
      <c r="D57" s="47"/>
      <c r="E57" s="48"/>
      <c r="F57" s="9"/>
      <c r="G57" s="49"/>
      <c r="H57" s="49"/>
      <c r="I57" s="49"/>
      <c r="J57" s="50"/>
      <c r="K57" s="49"/>
      <c r="L57" s="49"/>
      <c r="M57" s="49"/>
      <c r="N57" s="51"/>
      <c r="Q57" s="1"/>
    </row>
    <row r="58" ht="13.5">
      <c r="Q58" s="1"/>
    </row>
    <row r="59" ht="13.5">
      <c r="Q59" s="1"/>
    </row>
    <row r="60" spans="2:17" ht="13.5">
      <c r="B60" s="2"/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">
      <selection activeCell="B14" sqref="B14:D14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2.125" style="1" customWidth="1"/>
    <col min="4" max="4" width="3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683</v>
      </c>
      <c r="C11" s="37" t="s">
        <v>236</v>
      </c>
      <c r="D11" s="37" t="s">
        <v>160</v>
      </c>
      <c r="E11" s="38">
        <v>360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" customHeight="1">
      <c r="A12" s="21" t="s">
        <v>4</v>
      </c>
      <c r="B12" s="37" t="s">
        <v>683</v>
      </c>
      <c r="C12" s="37" t="s">
        <v>237</v>
      </c>
      <c r="D12" s="37" t="s">
        <v>160</v>
      </c>
      <c r="E12" s="38">
        <v>200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4" ht="21" customHeight="1">
      <c r="B14" s="106" t="s">
        <v>253</v>
      </c>
      <c r="C14" s="106"/>
      <c r="D14" s="106"/>
    </row>
    <row r="15" ht="13.5">
      <c r="B15" s="2" t="s">
        <v>234</v>
      </c>
    </row>
    <row r="16" spans="2:17" ht="13.5">
      <c r="B16" s="2" t="s">
        <v>226</v>
      </c>
      <c r="Q16" s="1"/>
    </row>
    <row r="17" spans="2:17" ht="35.25" customHeight="1">
      <c r="B17" s="110"/>
      <c r="C17" s="117"/>
      <c r="D17" s="117"/>
      <c r="E17" s="117"/>
      <c r="F17" s="117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</sheetData>
  <sheetProtection/>
  <mergeCells count="4">
    <mergeCell ref="G2:I2"/>
    <mergeCell ref="H6:I6"/>
    <mergeCell ref="B17:F17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4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39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653</v>
      </c>
      <c r="I10" s="5" t="str">
        <f>B10</f>
        <v>Skład</v>
      </c>
      <c r="J10" s="5" t="s">
        <v>654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13.25" customHeight="1">
      <c r="A11" s="52" t="s">
        <v>3</v>
      </c>
      <c r="B11" s="53" t="s">
        <v>483</v>
      </c>
      <c r="C11" s="53" t="s">
        <v>484</v>
      </c>
      <c r="D11" s="53" t="s">
        <v>485</v>
      </c>
      <c r="E11" s="54">
        <v>12000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7" ht="13.5">
      <c r="A12" s="59"/>
      <c r="B12" s="60"/>
      <c r="C12" s="60"/>
      <c r="D12" s="60"/>
      <c r="E12" s="61"/>
      <c r="F12" s="59"/>
      <c r="G12" s="62"/>
      <c r="H12" s="62"/>
      <c r="I12" s="62"/>
      <c r="J12" s="68"/>
      <c r="K12" s="62"/>
      <c r="L12" s="62"/>
      <c r="M12" s="62"/>
      <c r="N12" s="64"/>
      <c r="Q12" s="1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2">
      <selection activeCell="B18" sqref="B18:F18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5.5" customHeight="1">
      <c r="A11" s="21" t="s">
        <v>3</v>
      </c>
      <c r="B11" s="37" t="s">
        <v>486</v>
      </c>
      <c r="C11" s="37" t="s">
        <v>182</v>
      </c>
      <c r="D11" s="37" t="s">
        <v>170</v>
      </c>
      <c r="E11" s="38">
        <v>16500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486</v>
      </c>
      <c r="C12" s="37" t="s">
        <v>183</v>
      </c>
      <c r="D12" s="37" t="s">
        <v>170</v>
      </c>
      <c r="E12" s="38">
        <v>5400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spans="2:17" ht="13.5">
      <c r="B14" s="2" t="s">
        <v>270</v>
      </c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2.5" customHeight="1">
      <c r="A11" s="21" t="s">
        <v>3</v>
      </c>
      <c r="B11" s="37" t="s">
        <v>487</v>
      </c>
      <c r="C11" s="37" t="s">
        <v>169</v>
      </c>
      <c r="D11" s="37" t="s">
        <v>170</v>
      </c>
      <c r="E11" s="38">
        <v>29000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5.375" style="1" customWidth="1"/>
    <col min="3" max="3" width="10.00390625" style="1" customWidth="1"/>
    <col min="4" max="4" width="21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488</v>
      </c>
      <c r="C11" s="37" t="s">
        <v>171</v>
      </c>
      <c r="D11" s="37" t="s">
        <v>489</v>
      </c>
      <c r="E11" s="38">
        <v>1000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4.875" style="1" customWidth="1"/>
    <col min="3" max="3" width="9.37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9" customHeight="1">
      <c r="A11" s="52" t="s">
        <v>3</v>
      </c>
      <c r="B11" s="53" t="s">
        <v>490</v>
      </c>
      <c r="C11" s="53" t="s">
        <v>491</v>
      </c>
      <c r="D11" s="53" t="s">
        <v>492</v>
      </c>
      <c r="E11" s="54">
        <v>6000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5" customHeight="1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5" customHeight="1">
      <c r="A13" s="9"/>
      <c r="B13" s="65" t="s">
        <v>493</v>
      </c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ht="13.5">
      <c r="Q14" s="1"/>
    </row>
    <row r="15" ht="13.5">
      <c r="Q15" s="1"/>
    </row>
    <row r="16" spans="2:17" ht="13.5">
      <c r="B16" s="2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1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5.00390625" style="1" customWidth="1"/>
    <col min="3" max="3" width="16.1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4" customHeight="1">
      <c r="A11" s="21" t="s">
        <v>3</v>
      </c>
      <c r="B11" s="37" t="s">
        <v>494</v>
      </c>
      <c r="C11" s="37" t="s">
        <v>495</v>
      </c>
      <c r="D11" s="37" t="s">
        <v>496</v>
      </c>
      <c r="E11" s="38">
        <v>6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2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9.125" style="1" customWidth="1"/>
    <col min="3" max="3" width="15.00390625" style="1" customWidth="1"/>
    <col min="4" max="4" width="2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497</v>
      </c>
      <c r="C11" s="53" t="s">
        <v>498</v>
      </c>
      <c r="D11" s="53" t="s">
        <v>499</v>
      </c>
      <c r="E11" s="54">
        <v>4500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4">
      <selection activeCell="H6" sqref="H6:I6"/>
    </sheetView>
  </sheetViews>
  <sheetFormatPr defaultColWidth="9.125" defaultRowHeight="12.75"/>
  <cols>
    <col min="1" max="1" width="5.125" style="1" customWidth="1"/>
    <col min="2" max="2" width="17.00390625" style="1" customWidth="1"/>
    <col min="3" max="3" width="9.62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204</v>
      </c>
      <c r="E10" s="36" t="s">
        <v>134</v>
      </c>
      <c r="F10" s="14"/>
      <c r="G10" s="5" t="str">
        <f>"Nazwa handlowa /
"&amp;C10&amp;" / 
"&amp;D10</f>
        <v>Nazwa handlowa /
Dawka / 
Postać 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7.5" customHeight="1">
      <c r="A11" s="21" t="s">
        <v>3</v>
      </c>
      <c r="B11" s="37" t="s">
        <v>500</v>
      </c>
      <c r="C11" s="37" t="s">
        <v>501</v>
      </c>
      <c r="D11" s="37" t="s">
        <v>502</v>
      </c>
      <c r="E11" s="38">
        <v>1800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41.75" customHeight="1">
      <c r="A12" s="21" t="s">
        <v>4</v>
      </c>
      <c r="B12" s="37" t="s">
        <v>500</v>
      </c>
      <c r="C12" s="37" t="s">
        <v>503</v>
      </c>
      <c r="D12" s="37" t="s">
        <v>504</v>
      </c>
      <c r="E12" s="38">
        <v>240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spans="2:17" ht="17.25" customHeight="1">
      <c r="B14" s="2" t="s">
        <v>217</v>
      </c>
      <c r="Q14" s="1"/>
    </row>
    <row r="15" spans="2:17" ht="17.25" customHeight="1">
      <c r="B15" s="2" t="s">
        <v>505</v>
      </c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6.375" style="1" customWidth="1"/>
    <col min="3" max="3" width="11.50390625" style="1" customWidth="1"/>
    <col min="4" max="4" width="24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.75" customHeight="1">
      <c r="A11" s="52" t="s">
        <v>3</v>
      </c>
      <c r="B11" s="69" t="s">
        <v>506</v>
      </c>
      <c r="C11" s="53" t="s">
        <v>507</v>
      </c>
      <c r="D11" s="53" t="s">
        <v>508</v>
      </c>
      <c r="E11" s="54">
        <v>300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5.75" customHeight="1">
      <c r="A12" s="59"/>
      <c r="B12" s="7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view="pageBreakPreview" zoomScale="80" zoomScaleNormal="80" zoomScaleSheetLayoutView="80" zoomScalePageLayoutView="80" workbookViewId="0" topLeftCell="A12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SUM(N11:N14)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3" customHeight="1">
      <c r="A11" s="21" t="s">
        <v>3</v>
      </c>
      <c r="B11" s="37" t="s">
        <v>509</v>
      </c>
      <c r="C11" s="37" t="s">
        <v>510</v>
      </c>
      <c r="D11" s="37" t="s">
        <v>511</v>
      </c>
      <c r="E11" s="38">
        <v>400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9" customHeight="1">
      <c r="A12" s="21" t="s">
        <v>4</v>
      </c>
      <c r="B12" s="37" t="s">
        <v>512</v>
      </c>
      <c r="C12" s="37" t="s">
        <v>513</v>
      </c>
      <c r="D12" s="37" t="s">
        <v>514</v>
      </c>
      <c r="E12" s="38">
        <v>11000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56" customHeight="1">
      <c r="A13" s="21" t="s">
        <v>5</v>
      </c>
      <c r="B13" s="37" t="s">
        <v>512</v>
      </c>
      <c r="C13" s="37" t="s">
        <v>515</v>
      </c>
      <c r="D13" s="37" t="s">
        <v>514</v>
      </c>
      <c r="E13" s="38">
        <v>13000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159" customHeight="1">
      <c r="A14" s="21" t="s">
        <v>6</v>
      </c>
      <c r="B14" s="37" t="s">
        <v>512</v>
      </c>
      <c r="C14" s="37" t="s">
        <v>516</v>
      </c>
      <c r="D14" s="37" t="s">
        <v>517</v>
      </c>
      <c r="E14" s="38">
        <v>38000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2:17" ht="13.5">
      <c r="B15" s="2" t="s">
        <v>661</v>
      </c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view="pageBreakPreview" zoomScale="80" zoomScaleNormal="80" zoomScaleSheetLayoutView="80" zoomScalePageLayoutView="80" workbookViewId="0" topLeftCell="A1">
      <selection activeCell="D22" sqref="D22"/>
    </sheetView>
  </sheetViews>
  <sheetFormatPr defaultColWidth="9.125" defaultRowHeight="12.75"/>
  <cols>
    <col min="1" max="1" width="5.125" style="1" customWidth="1"/>
    <col min="2" max="2" width="28.625" style="1" customWidth="1"/>
    <col min="3" max="3" width="12.50390625" style="1" customWidth="1"/>
    <col min="4" max="4" width="22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3.25" customHeight="1">
      <c r="A11" s="21" t="s">
        <v>3</v>
      </c>
      <c r="B11" s="37" t="s">
        <v>238</v>
      </c>
      <c r="C11" s="37" t="s">
        <v>239</v>
      </c>
      <c r="D11" s="37" t="s">
        <v>220</v>
      </c>
      <c r="E11" s="38">
        <v>1300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6.5" customHeight="1">
      <c r="A12" s="9"/>
      <c r="B12" s="47"/>
      <c r="C12" s="47"/>
      <c r="D12" s="47"/>
      <c r="E12" s="48"/>
      <c r="F12" s="9"/>
      <c r="G12" s="49"/>
      <c r="H12" s="49"/>
      <c r="I12" s="49"/>
      <c r="J12" s="50"/>
      <c r="K12" s="49"/>
      <c r="L12" s="49"/>
      <c r="M12" s="49"/>
      <c r="N12" s="51"/>
    </row>
    <row r="13" spans="2:12" s="2" customFormat="1" ht="30" customHeight="1">
      <c r="B13" s="106" t="s">
        <v>240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5" s="2" customFormat="1" ht="21.75" customHeight="1">
      <c r="B14" s="2" t="s">
        <v>226</v>
      </c>
      <c r="E14" s="41"/>
    </row>
    <row r="15" spans="2:6" s="2" customFormat="1" ht="39" customHeight="1">
      <c r="B15" s="110"/>
      <c r="C15" s="117"/>
      <c r="D15" s="117"/>
      <c r="E15" s="117"/>
      <c r="F15" s="117"/>
    </row>
    <row r="16" s="2" customFormat="1" ht="13.5">
      <c r="E16" s="41"/>
    </row>
    <row r="17" s="2" customFormat="1" ht="13.5">
      <c r="E17" s="41"/>
    </row>
    <row r="18" s="2" customFormat="1" ht="13.5">
      <c r="E18" s="41"/>
    </row>
    <row r="19" s="2" customFormat="1" ht="13.5">
      <c r="E19" s="41"/>
    </row>
    <row r="20" s="2" customFormat="1" ht="13.5">
      <c r="E20" s="41"/>
    </row>
    <row r="21" s="2" customFormat="1" ht="13.5">
      <c r="E21" s="41"/>
    </row>
    <row r="22" s="2" customFormat="1" ht="13.5">
      <c r="E22" s="41"/>
    </row>
    <row r="23" s="2" customFormat="1" ht="13.5">
      <c r="E23" s="41"/>
    </row>
    <row r="24" s="2" customFormat="1" ht="13.5">
      <c r="E24" s="41"/>
    </row>
    <row r="25" s="2" customFormat="1" ht="13.5">
      <c r="E25" s="41"/>
    </row>
    <row r="26" s="2" customFormat="1" ht="13.5">
      <c r="E26" s="41"/>
    </row>
    <row r="27" s="2" customFormat="1" ht="13.5">
      <c r="E27" s="41"/>
    </row>
    <row r="28" s="2" customFormat="1" ht="13.5">
      <c r="E28" s="41"/>
    </row>
    <row r="29" s="2" customFormat="1" ht="13.5">
      <c r="E29" s="41"/>
    </row>
    <row r="30" s="2" customFormat="1" ht="13.5">
      <c r="E30" s="41"/>
    </row>
    <row r="31" s="2" customFormat="1" ht="13.5">
      <c r="E31" s="41"/>
    </row>
    <row r="32" ht="13.5">
      <c r="Q32" s="1"/>
    </row>
    <row r="33" ht="13.5">
      <c r="Q33" s="1"/>
    </row>
    <row r="34" ht="13.5">
      <c r="Q34" s="1"/>
    </row>
  </sheetData>
  <sheetProtection/>
  <mergeCells count="4">
    <mergeCell ref="G2:I2"/>
    <mergeCell ref="H6:I6"/>
    <mergeCell ref="B15:F15"/>
    <mergeCell ref="B13:L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view="pageBreakPreview" zoomScale="80" zoomScaleNormal="80" zoomScaleSheetLayoutView="80" zoomScalePageLayoutView="80" workbookViewId="0" topLeftCell="A4">
      <selection activeCell="H6" sqref="H6:I6"/>
    </sheetView>
  </sheetViews>
  <sheetFormatPr defaultColWidth="9.125" defaultRowHeight="12.75"/>
  <cols>
    <col min="1" max="1" width="5.125" style="1" customWidth="1"/>
    <col min="2" max="2" width="14.875" style="1" customWidth="1"/>
    <col min="3" max="3" width="16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49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SUM(N11:N14)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83" t="s">
        <v>662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43" t="s">
        <v>643</v>
      </c>
      <c r="C11" s="37" t="s">
        <v>518</v>
      </c>
      <c r="D11" s="37" t="s">
        <v>519</v>
      </c>
      <c r="E11" s="38">
        <v>3000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43" t="s">
        <v>643</v>
      </c>
      <c r="C12" s="37" t="s">
        <v>520</v>
      </c>
      <c r="D12" s="37" t="s">
        <v>519</v>
      </c>
      <c r="E12" s="38">
        <v>1000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25.25" customHeight="1">
      <c r="A13" s="21" t="s">
        <v>5</v>
      </c>
      <c r="B13" s="37" t="s">
        <v>521</v>
      </c>
      <c r="C13" s="37" t="s">
        <v>522</v>
      </c>
      <c r="D13" s="37" t="s">
        <v>523</v>
      </c>
      <c r="E13" s="38">
        <v>60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111" customHeight="1">
      <c r="A14" s="21" t="s">
        <v>6</v>
      </c>
      <c r="B14" s="37" t="s">
        <v>521</v>
      </c>
      <c r="C14" s="37" t="s">
        <v>524</v>
      </c>
      <c r="D14" s="37" t="s">
        <v>525</v>
      </c>
      <c r="E14" s="38">
        <v>60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3.5">
      <c r="Q15" s="1"/>
    </row>
    <row r="16" spans="2:17" ht="13.5">
      <c r="B16" s="2" t="s">
        <v>526</v>
      </c>
      <c r="Q16" s="1"/>
    </row>
    <row r="17" spans="2:17" ht="13.5">
      <c r="B17" s="2" t="s">
        <v>527</v>
      </c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4.50390625" style="1" customWidth="1"/>
    <col min="3" max="3" width="14.875" style="1" customWidth="1"/>
    <col min="4" max="4" width="17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206</v>
      </c>
      <c r="E10" s="36" t="s">
        <v>134</v>
      </c>
      <c r="F10" s="14"/>
      <c r="G10" s="5" t="str">
        <f>"Nazwa handlowa /
"&amp;C10&amp;" / 
"&amp;D10</f>
        <v>Nazwa handlowa /
Dawka / 
Postać 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8.25" customHeight="1">
      <c r="A11" s="21" t="s">
        <v>3</v>
      </c>
      <c r="B11" s="37" t="s">
        <v>528</v>
      </c>
      <c r="C11" s="37" t="s">
        <v>529</v>
      </c>
      <c r="D11" s="37" t="s">
        <v>530</v>
      </c>
      <c r="E11" s="38">
        <v>360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61.25" customHeight="1">
      <c r="A12" s="21" t="s">
        <v>4</v>
      </c>
      <c r="B12" s="37" t="s">
        <v>531</v>
      </c>
      <c r="C12" s="37" t="s">
        <v>532</v>
      </c>
      <c r="D12" s="37" t="s">
        <v>533</v>
      </c>
      <c r="E12" s="38">
        <v>360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4" ht="30.75" customHeight="1">
      <c r="B13" s="131" t="s">
        <v>217</v>
      </c>
      <c r="C13" s="132"/>
      <c r="D13" s="132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6"/>
  <sheetViews>
    <sheetView showGridLines="0" view="pageBreakPreview" zoomScale="80" zoomScaleNormal="80" zoomScaleSheetLayoutView="80" zoomScalePageLayoutView="80" workbookViewId="0" topLeftCell="A3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3" customHeight="1">
      <c r="A11" s="21" t="s">
        <v>3</v>
      </c>
      <c r="B11" s="37" t="s">
        <v>534</v>
      </c>
      <c r="C11" s="37" t="s">
        <v>535</v>
      </c>
      <c r="D11" s="37" t="s">
        <v>536</v>
      </c>
      <c r="E11" s="38">
        <v>500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93.75" customHeight="1">
      <c r="A12" s="52" t="s">
        <v>4</v>
      </c>
      <c r="B12" s="53" t="s">
        <v>534</v>
      </c>
      <c r="C12" s="53" t="s">
        <v>537</v>
      </c>
      <c r="D12" s="53" t="s">
        <v>536</v>
      </c>
      <c r="E12" s="54">
        <v>1000</v>
      </c>
      <c r="F12" s="55" t="s">
        <v>90</v>
      </c>
      <c r="G12" s="56" t="s">
        <v>123</v>
      </c>
      <c r="H12" s="56"/>
      <c r="I12" s="56"/>
      <c r="J12" s="57"/>
      <c r="K12" s="56"/>
      <c r="L12" s="56" t="str">
        <f>IF(K12=0,"0,00",IF(K12&gt;0,ROUND(E12/K12,2)))</f>
        <v>0,00</v>
      </c>
      <c r="M12" s="56"/>
      <c r="N12" s="58">
        <f>ROUND(L12*ROUND(M12,2),2)</f>
        <v>0</v>
      </c>
    </row>
    <row r="13" spans="1:17" ht="13.5">
      <c r="A13" s="59"/>
      <c r="B13" s="60"/>
      <c r="C13" s="60"/>
      <c r="D13" s="60"/>
      <c r="E13" s="61"/>
      <c r="F13" s="59"/>
      <c r="G13" s="62"/>
      <c r="H13" s="62"/>
      <c r="I13" s="62"/>
      <c r="J13" s="63"/>
      <c r="K13" s="62"/>
      <c r="L13" s="62"/>
      <c r="M13" s="62"/>
      <c r="N13" s="64"/>
      <c r="Q13" s="1"/>
    </row>
    <row r="14" spans="1:17" ht="13.5">
      <c r="A14" s="9"/>
      <c r="B14" s="65" t="s">
        <v>217</v>
      </c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5.75" customHeight="1">
      <c r="A16" s="9"/>
      <c r="B16" s="47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3.5">
      <c r="A18" s="9"/>
      <c r="B18" s="47"/>
      <c r="C18" s="47"/>
      <c r="D18" s="47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47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5" customHeight="1">
      <c r="A20" s="9"/>
      <c r="B20" s="47"/>
      <c r="C20" s="47"/>
      <c r="D20" s="47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47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3.5">
      <c r="A22" s="9"/>
      <c r="B22" s="47"/>
      <c r="C22" s="47"/>
      <c r="D22" s="47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ht="13.5">
      <c r="Q23" s="1"/>
    </row>
    <row r="24" ht="13.5">
      <c r="Q24" s="1"/>
    </row>
    <row r="25" spans="2:17" ht="13.5">
      <c r="B25" s="2"/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73" ht="13.5">
      <c r="Q73" s="1"/>
    </row>
    <row r="74" ht="13.5">
      <c r="Q74" s="1"/>
    </row>
    <row r="75" ht="13.5">
      <c r="Q75" s="1"/>
    </row>
    <row r="76" ht="13.5">
      <c r="Q7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7"/>
  <sheetViews>
    <sheetView showGridLines="0" view="pageBreakPreview" zoomScale="80" zoomScaleNormal="80" zoomScaleSheetLayoutView="80" zoomScalePageLayoutView="80" workbookViewId="0" topLeftCell="A2">
      <selection activeCell="B18" sqref="B18:F18"/>
    </sheetView>
  </sheetViews>
  <sheetFormatPr defaultColWidth="9.125" defaultRowHeight="12.75"/>
  <cols>
    <col min="1" max="1" width="5.125" style="1" customWidth="1"/>
    <col min="2" max="2" width="16.50390625" style="1" customWidth="1"/>
    <col min="3" max="3" width="13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10.25" customHeight="1">
      <c r="A11" s="52" t="s">
        <v>3</v>
      </c>
      <c r="B11" s="53" t="s">
        <v>538</v>
      </c>
      <c r="C11" s="53" t="s">
        <v>539</v>
      </c>
      <c r="D11" s="53" t="s">
        <v>536</v>
      </c>
      <c r="E11" s="54">
        <v>1000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9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5.50390625" style="1" customWidth="1"/>
    <col min="3" max="3" width="15.375" style="1" customWidth="1"/>
    <col min="4" max="4" width="27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206</v>
      </c>
      <c r="E10" s="36" t="s">
        <v>134</v>
      </c>
      <c r="F10" s="14"/>
      <c r="G10" s="5" t="str">
        <f>"Nazwa handlowa /
"&amp;C10&amp;" / 
"&amp;D10</f>
        <v>Nazwa handlowa /
Dawka / 
Postać 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0.25" customHeight="1">
      <c r="A11" s="21" t="s">
        <v>3</v>
      </c>
      <c r="B11" s="37" t="s">
        <v>540</v>
      </c>
      <c r="C11" s="37" t="s">
        <v>541</v>
      </c>
      <c r="D11" s="43" t="s">
        <v>542</v>
      </c>
      <c r="E11" s="38">
        <v>4000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4.625" style="1" customWidth="1"/>
    <col min="3" max="3" width="15.50390625" style="1" customWidth="1"/>
    <col min="4" max="4" width="17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543</v>
      </c>
      <c r="C11" s="37" t="s">
        <v>544</v>
      </c>
      <c r="D11" s="37" t="s">
        <v>172</v>
      </c>
      <c r="E11" s="38">
        <v>30000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7"/>
  <sheetViews>
    <sheetView showGridLines="0" view="pageBreakPreview" zoomScale="80" zoomScaleNormal="80" zoomScaleSheetLayoutView="80" zoomScalePageLayoutView="80" workbookViewId="0" topLeftCell="A2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1.75" customHeight="1">
      <c r="A11" s="52" t="s">
        <v>3</v>
      </c>
      <c r="B11" s="53" t="s">
        <v>545</v>
      </c>
      <c r="C11" s="53" t="s">
        <v>546</v>
      </c>
      <c r="D11" s="53" t="s">
        <v>547</v>
      </c>
      <c r="E11" s="54">
        <v>800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9"/>
  <sheetViews>
    <sheetView showGridLines="0" view="pageBreakPreview" zoomScale="80" zoomScaleNormal="80" zoomScaleSheetLayoutView="80" zoomScalePageLayoutView="80" workbookViewId="0" topLeftCell="A16">
      <selection activeCell="H6" sqref="H6:I6"/>
    </sheetView>
  </sheetViews>
  <sheetFormatPr defaultColWidth="9.125" defaultRowHeight="12.75"/>
  <cols>
    <col min="1" max="1" width="5.125" style="1" customWidth="1"/>
    <col min="2" max="2" width="30.875" style="1" customWidth="1"/>
    <col min="3" max="3" width="25.50390625" style="1" customWidth="1"/>
    <col min="4" max="4" width="27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SUM(N11:N15)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204</v>
      </c>
      <c r="E10" s="36" t="s">
        <v>134</v>
      </c>
      <c r="F10" s="14"/>
      <c r="G10" s="5" t="str">
        <f>"Nazwa handlowa /
"&amp;C10&amp;" / 
"&amp;D10</f>
        <v>Nazwa handlowa /
Dawka / 
Postać 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9" customHeight="1">
      <c r="A11" s="21" t="s">
        <v>3</v>
      </c>
      <c r="B11" s="37" t="s">
        <v>548</v>
      </c>
      <c r="C11" s="37" t="s">
        <v>549</v>
      </c>
      <c r="D11" s="37" t="s">
        <v>550</v>
      </c>
      <c r="E11" s="38">
        <v>1000</v>
      </c>
      <c r="F11" s="45" t="s">
        <v>644</v>
      </c>
      <c r="G11" s="15" t="s">
        <v>123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116.25" customHeight="1">
      <c r="A12" s="21" t="s">
        <v>4</v>
      </c>
      <c r="B12" s="37" t="s">
        <v>551</v>
      </c>
      <c r="C12" s="37" t="s">
        <v>552</v>
      </c>
      <c r="D12" s="37" t="s">
        <v>550</v>
      </c>
      <c r="E12" s="38">
        <v>600</v>
      </c>
      <c r="F12" s="45" t="s">
        <v>644</v>
      </c>
      <c r="G12" s="15" t="s">
        <v>123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7" ht="96.75" customHeight="1">
      <c r="A13" s="21" t="s">
        <v>5</v>
      </c>
      <c r="B13" s="37" t="s">
        <v>553</v>
      </c>
      <c r="C13" s="37" t="s">
        <v>554</v>
      </c>
      <c r="D13" s="37" t="s">
        <v>555</v>
      </c>
      <c r="E13" s="38">
        <v>1200</v>
      </c>
      <c r="F13" s="45" t="s">
        <v>644</v>
      </c>
      <c r="G13" s="15" t="s">
        <v>123</v>
      </c>
      <c r="H13" s="15"/>
      <c r="I13" s="15"/>
      <c r="J13" s="16"/>
      <c r="K13" s="15"/>
      <c r="L13" s="15"/>
      <c r="M13" s="15"/>
      <c r="N13" s="17">
        <f>ROUND(L13*ROUND(M13,2),2)</f>
        <v>0</v>
      </c>
      <c r="Q13" s="1"/>
    </row>
    <row r="14" spans="1:17" ht="111" customHeight="1">
      <c r="A14" s="21" t="s">
        <v>6</v>
      </c>
      <c r="B14" s="37" t="s">
        <v>556</v>
      </c>
      <c r="C14" s="37" t="s">
        <v>557</v>
      </c>
      <c r="D14" s="37" t="s">
        <v>558</v>
      </c>
      <c r="E14" s="38">
        <v>2700</v>
      </c>
      <c r="F14" s="45" t="s">
        <v>644</v>
      </c>
      <c r="G14" s="15" t="s">
        <v>123</v>
      </c>
      <c r="H14" s="15"/>
      <c r="I14" s="15"/>
      <c r="J14" s="16"/>
      <c r="K14" s="15"/>
      <c r="L14" s="15"/>
      <c r="M14" s="15"/>
      <c r="N14" s="17">
        <f>ROUND(L14*ROUND(M14,2),2)</f>
        <v>0</v>
      </c>
      <c r="Q14" s="1"/>
    </row>
    <row r="15" spans="1:17" ht="54.75">
      <c r="A15" s="21" t="s">
        <v>58</v>
      </c>
      <c r="B15" s="37" t="s">
        <v>559</v>
      </c>
      <c r="C15" s="37" t="s">
        <v>560</v>
      </c>
      <c r="D15" s="37" t="s">
        <v>550</v>
      </c>
      <c r="E15" s="38">
        <v>2700</v>
      </c>
      <c r="F15" s="45" t="s">
        <v>644</v>
      </c>
      <c r="G15" s="15" t="s">
        <v>123</v>
      </c>
      <c r="H15" s="15"/>
      <c r="I15" s="15"/>
      <c r="J15" s="16"/>
      <c r="K15" s="15"/>
      <c r="L15" s="15"/>
      <c r="M15" s="15"/>
      <c r="N15" s="17">
        <f>ROUND(L15*ROUND(M15,2),2)</f>
        <v>0</v>
      </c>
      <c r="Q15" s="1"/>
    </row>
    <row r="16" ht="13.5">
      <c r="Q16" s="1"/>
    </row>
    <row r="17" ht="13.5">
      <c r="Q17" s="1"/>
    </row>
    <row r="18" spans="2:17" ht="33" customHeight="1">
      <c r="B18" s="110" t="s">
        <v>564</v>
      </c>
      <c r="C18" s="110"/>
      <c r="D18" s="110"/>
      <c r="E18" s="110"/>
      <c r="F18" s="110"/>
      <c r="G18" s="110"/>
      <c r="H18" s="110"/>
      <c r="I18" s="110"/>
      <c r="J18" s="110"/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</sheetData>
  <sheetProtection/>
  <mergeCells count="3">
    <mergeCell ref="G2:I2"/>
    <mergeCell ref="H6:I6"/>
    <mergeCell ref="B18:J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5"/>
  <sheetViews>
    <sheetView showGridLines="0" view="pageBreakPreview" zoomScale="80" zoomScaleNormal="80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3.00390625" style="1" customWidth="1"/>
    <col min="4" max="4" width="22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.75" customHeight="1">
      <c r="A11" s="52" t="s">
        <v>3</v>
      </c>
      <c r="B11" s="53" t="s">
        <v>561</v>
      </c>
      <c r="C11" s="53" t="s">
        <v>562</v>
      </c>
      <c r="D11" s="53" t="s">
        <v>563</v>
      </c>
      <c r="E11" s="54">
        <v>7000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5" customHeight="1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2:17" ht="13.5">
      <c r="B13" s="2" t="s">
        <v>565</v>
      </c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4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6.50390625" style="1" customWidth="1"/>
    <col min="3" max="3" width="20.875" style="1" customWidth="1"/>
    <col min="4" max="4" width="15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9">
      <c r="A11" s="21" t="s">
        <v>3</v>
      </c>
      <c r="B11" s="37" t="s">
        <v>566</v>
      </c>
      <c r="C11" s="37" t="s">
        <v>567</v>
      </c>
      <c r="D11" s="37" t="s">
        <v>568</v>
      </c>
      <c r="E11" s="38">
        <v>150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3.5">
      <c r="B13" s="2" t="s">
        <v>663</v>
      </c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375" style="1" customWidth="1"/>
    <col min="3" max="3" width="18.00390625" style="1" customWidth="1"/>
    <col min="4" max="4" width="2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3.25" customHeight="1">
      <c r="A11" s="21" t="s">
        <v>3</v>
      </c>
      <c r="B11" s="37" t="s">
        <v>241</v>
      </c>
      <c r="C11" s="37" t="s">
        <v>210</v>
      </c>
      <c r="D11" s="37" t="s">
        <v>242</v>
      </c>
      <c r="E11" s="38">
        <v>750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spans="2:17" ht="13.5">
      <c r="B14" s="2" t="s">
        <v>234</v>
      </c>
      <c r="Q14" s="1"/>
    </row>
    <row r="15" spans="2:17" ht="33" customHeight="1">
      <c r="B15" s="110"/>
      <c r="C15" s="117"/>
      <c r="D15" s="117"/>
      <c r="E15" s="117"/>
      <c r="F15" s="117"/>
      <c r="Q15" s="1"/>
    </row>
    <row r="16" spans="2:17" ht="13.5">
      <c r="B16" s="2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100"/>
  <sheetViews>
    <sheetView showGridLines="0" view="pageBreakPreview" zoomScale="80" zoomScaleNormal="80" zoomScaleSheetLayoutView="80" zoomScalePageLayoutView="80" workbookViewId="0" topLeftCell="A16">
      <selection activeCell="H6" sqref="H6:J6"/>
    </sheetView>
  </sheetViews>
  <sheetFormatPr defaultColWidth="9.125" defaultRowHeight="12.75"/>
  <cols>
    <col min="1" max="1" width="5.125" style="1" customWidth="1"/>
    <col min="2" max="2" width="25.00390625" style="1" customWidth="1"/>
    <col min="3" max="3" width="19.375" style="1" customWidth="1"/>
    <col min="4" max="4" width="18.00390625" style="1" customWidth="1"/>
    <col min="5" max="5" width="10.50390625" style="23" customWidth="1"/>
    <col min="6" max="6" width="12.875" style="1" customWidth="1"/>
    <col min="7" max="7" width="27.375" style="1" customWidth="1"/>
    <col min="8" max="9" width="17.50390625" style="1" customWidth="1"/>
    <col min="10" max="10" width="15.125" style="1" customWidth="1"/>
    <col min="11" max="11" width="20.50390625" style="1" hidden="1" customWidth="1"/>
    <col min="12" max="15" width="15.375" style="1" customWidth="1"/>
    <col min="16" max="16" width="8.00390625" style="1" customWidth="1"/>
    <col min="17" max="17" width="15.875" style="1" customWidth="1"/>
    <col min="18" max="18" width="15.875" style="3" customWidth="1"/>
    <col min="19" max="19" width="15.875" style="1" customWidth="1"/>
    <col min="20" max="21" width="14.375" style="1" customWidth="1"/>
    <col min="22" max="22" width="15.375" style="1" customWidth="1"/>
    <col min="23" max="16384" width="9.125" style="1" customWidth="1"/>
  </cols>
  <sheetData>
    <row r="1" spans="2:21" ht="13.5">
      <c r="B1" s="2" t="str">
        <f>'formularz oferty'!D4</f>
        <v>DFP.271.66.2018.LS</v>
      </c>
      <c r="O1" s="39" t="s">
        <v>125</v>
      </c>
      <c r="T1" s="2"/>
      <c r="U1" s="2"/>
    </row>
    <row r="2" spans="7:10" ht="13.5">
      <c r="G2" s="106"/>
      <c r="H2" s="106"/>
      <c r="I2" s="106"/>
      <c r="J2" s="106"/>
    </row>
    <row r="3" ht="13.5">
      <c r="O3" s="39" t="s">
        <v>154</v>
      </c>
    </row>
    <row r="4" spans="2:18" ht="13.5">
      <c r="B4" s="4" t="s">
        <v>15</v>
      </c>
      <c r="C4" s="5">
        <v>59</v>
      </c>
      <c r="D4" s="6"/>
      <c r="E4" s="19"/>
      <c r="F4" s="9"/>
      <c r="G4" s="8" t="s">
        <v>20</v>
      </c>
      <c r="H4" s="9"/>
      <c r="I4" s="9"/>
      <c r="J4" s="6"/>
      <c r="K4" s="9"/>
      <c r="L4" s="9"/>
      <c r="M4" s="9"/>
      <c r="N4" s="9"/>
      <c r="O4" s="9"/>
      <c r="R4" s="1"/>
    </row>
    <row r="5" spans="2:18" ht="13.5">
      <c r="B5" s="4"/>
      <c r="C5" s="6"/>
      <c r="D5" s="6"/>
      <c r="E5" s="19"/>
      <c r="F5" s="9"/>
      <c r="G5" s="8"/>
      <c r="H5" s="9"/>
      <c r="I5" s="9"/>
      <c r="J5" s="6"/>
      <c r="K5" s="9"/>
      <c r="L5" s="9"/>
      <c r="M5" s="9"/>
      <c r="N5" s="9"/>
      <c r="O5" s="9"/>
      <c r="R5" s="1"/>
    </row>
    <row r="6" spans="1:18" ht="13.5">
      <c r="A6" s="4"/>
      <c r="B6" s="4"/>
      <c r="C6" s="10"/>
      <c r="D6" s="10"/>
      <c r="E6" s="19"/>
      <c r="F6" s="9"/>
      <c r="G6" s="11" t="s">
        <v>2</v>
      </c>
      <c r="H6" s="115">
        <f>SUM(O11:O16)</f>
        <v>0</v>
      </c>
      <c r="I6" s="156"/>
      <c r="J6" s="116"/>
      <c r="R6" s="1"/>
    </row>
    <row r="7" spans="1:18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M7" s="9"/>
      <c r="R7" s="1"/>
    </row>
    <row r="8" spans="1:18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R8" s="1"/>
    </row>
    <row r="9" spans="2:18" ht="13.5">
      <c r="B9" s="4"/>
      <c r="R9" s="1"/>
    </row>
    <row r="10" spans="1:15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645</v>
      </c>
      <c r="I10" s="83" t="s">
        <v>646</v>
      </c>
      <c r="J10" s="5" t="str">
        <f>B10</f>
        <v>Skład</v>
      </c>
      <c r="K10" s="42"/>
      <c r="L10" s="5" t="s">
        <v>55</v>
      </c>
      <c r="M10" s="5" t="s">
        <v>56</v>
      </c>
      <c r="N10" s="5" t="s">
        <v>57</v>
      </c>
      <c r="O10" s="5" t="s">
        <v>18</v>
      </c>
    </row>
    <row r="11" spans="1:15" ht="97.5" customHeight="1">
      <c r="A11" s="21" t="s">
        <v>3</v>
      </c>
      <c r="B11" s="37" t="s">
        <v>569</v>
      </c>
      <c r="C11" s="37" t="s">
        <v>451</v>
      </c>
      <c r="D11" s="37" t="s">
        <v>570</v>
      </c>
      <c r="E11" s="38">
        <v>300</v>
      </c>
      <c r="F11" s="14" t="s">
        <v>90</v>
      </c>
      <c r="G11" s="15" t="s">
        <v>123</v>
      </c>
      <c r="H11" s="15"/>
      <c r="I11" s="15"/>
      <c r="J11" s="15"/>
      <c r="K11" s="16"/>
      <c r="L11" s="15"/>
      <c r="M11" s="15" t="str">
        <f aca="true" t="shared" si="0" ref="M11:M16">IF(L11=0,"0,00",IF(L11&gt;0,ROUND(E11/L11,2)))</f>
        <v>0,00</v>
      </c>
      <c r="N11" s="15"/>
      <c r="O11" s="17">
        <f aca="true" t="shared" si="1" ref="O11:O16">ROUND(M11*ROUND(N11,2),2)</f>
        <v>0</v>
      </c>
    </row>
    <row r="12" spans="1:18" ht="96" customHeight="1">
      <c r="A12" s="21" t="s">
        <v>4</v>
      </c>
      <c r="B12" s="37" t="s">
        <v>571</v>
      </c>
      <c r="C12" s="37" t="s">
        <v>572</v>
      </c>
      <c r="D12" s="37" t="s">
        <v>573</v>
      </c>
      <c r="E12" s="38">
        <v>20000</v>
      </c>
      <c r="F12" s="14" t="s">
        <v>90</v>
      </c>
      <c r="G12" s="15" t="s">
        <v>123</v>
      </c>
      <c r="H12" s="15"/>
      <c r="I12" s="15"/>
      <c r="J12" s="15"/>
      <c r="K12" s="16"/>
      <c r="L12" s="15"/>
      <c r="M12" s="15" t="str">
        <f t="shared" si="0"/>
        <v>0,00</v>
      </c>
      <c r="N12" s="15"/>
      <c r="O12" s="17">
        <f t="shared" si="1"/>
        <v>0</v>
      </c>
      <c r="R12" s="1"/>
    </row>
    <row r="13" spans="1:18" ht="250.5" customHeight="1">
      <c r="A13" s="21" t="s">
        <v>5</v>
      </c>
      <c r="B13" s="37" t="s">
        <v>574</v>
      </c>
      <c r="C13" s="37" t="s">
        <v>575</v>
      </c>
      <c r="D13" s="37" t="s">
        <v>576</v>
      </c>
      <c r="E13" s="38">
        <v>5000</v>
      </c>
      <c r="F13" s="14" t="s">
        <v>90</v>
      </c>
      <c r="G13" s="15" t="s">
        <v>123</v>
      </c>
      <c r="H13" s="15"/>
      <c r="I13" s="15"/>
      <c r="J13" s="15"/>
      <c r="K13" s="16"/>
      <c r="L13" s="15"/>
      <c r="M13" s="15" t="str">
        <f t="shared" si="0"/>
        <v>0,00</v>
      </c>
      <c r="N13" s="15"/>
      <c r="O13" s="17">
        <f t="shared" si="1"/>
        <v>0</v>
      </c>
      <c r="R13" s="1"/>
    </row>
    <row r="14" spans="1:18" ht="249.75" customHeight="1">
      <c r="A14" s="21" t="s">
        <v>6</v>
      </c>
      <c r="B14" s="37" t="s">
        <v>577</v>
      </c>
      <c r="C14" s="37" t="s">
        <v>578</v>
      </c>
      <c r="D14" s="37" t="s">
        <v>576</v>
      </c>
      <c r="E14" s="38">
        <v>5000</v>
      </c>
      <c r="F14" s="14" t="s">
        <v>90</v>
      </c>
      <c r="G14" s="15" t="s">
        <v>123</v>
      </c>
      <c r="H14" s="15"/>
      <c r="I14" s="15"/>
      <c r="J14" s="15"/>
      <c r="K14" s="16"/>
      <c r="L14" s="15"/>
      <c r="M14" s="15" t="str">
        <f t="shared" si="0"/>
        <v>0,00</v>
      </c>
      <c r="N14" s="15"/>
      <c r="O14" s="17">
        <f t="shared" si="1"/>
        <v>0</v>
      </c>
      <c r="R14" s="1"/>
    </row>
    <row r="15" spans="1:18" ht="129.75" customHeight="1">
      <c r="A15" s="21" t="s">
        <v>58</v>
      </c>
      <c r="B15" s="37" t="s">
        <v>579</v>
      </c>
      <c r="C15" s="37" t="s">
        <v>580</v>
      </c>
      <c r="D15" s="37" t="s">
        <v>576</v>
      </c>
      <c r="E15" s="38">
        <v>6000</v>
      </c>
      <c r="F15" s="14" t="s">
        <v>90</v>
      </c>
      <c r="G15" s="15" t="s">
        <v>123</v>
      </c>
      <c r="H15" s="15"/>
      <c r="I15" s="15"/>
      <c r="J15" s="15"/>
      <c r="K15" s="16"/>
      <c r="L15" s="15"/>
      <c r="M15" s="15" t="str">
        <f t="shared" si="0"/>
        <v>0,00</v>
      </c>
      <c r="N15" s="15"/>
      <c r="O15" s="17">
        <f t="shared" si="1"/>
        <v>0</v>
      </c>
      <c r="R15" s="1"/>
    </row>
    <row r="16" spans="1:18" ht="355.5" customHeight="1">
      <c r="A16" s="21" t="s">
        <v>89</v>
      </c>
      <c r="B16" s="37" t="s">
        <v>581</v>
      </c>
      <c r="C16" s="37" t="s">
        <v>582</v>
      </c>
      <c r="D16" s="37" t="s">
        <v>216</v>
      </c>
      <c r="E16" s="38">
        <v>3600</v>
      </c>
      <c r="F16" s="14" t="s">
        <v>90</v>
      </c>
      <c r="G16" s="15" t="s">
        <v>123</v>
      </c>
      <c r="H16" s="15"/>
      <c r="I16" s="15"/>
      <c r="J16" s="15"/>
      <c r="K16" s="16"/>
      <c r="L16" s="15"/>
      <c r="M16" s="15" t="str">
        <f t="shared" si="0"/>
        <v>0,00</v>
      </c>
      <c r="N16" s="15"/>
      <c r="O16" s="17">
        <f t="shared" si="1"/>
        <v>0</v>
      </c>
      <c r="R16" s="1"/>
    </row>
    <row r="17" ht="13.5">
      <c r="R17" s="1"/>
    </row>
    <row r="18" spans="2:18" ht="13.5">
      <c r="B18" s="2" t="s">
        <v>270</v>
      </c>
      <c r="R18" s="1"/>
    </row>
    <row r="19" ht="13.5">
      <c r="R19" s="1"/>
    </row>
    <row r="20" ht="13.5">
      <c r="R20" s="1"/>
    </row>
    <row r="21" ht="13.5">
      <c r="R21" s="1"/>
    </row>
    <row r="22" ht="13.5">
      <c r="R22" s="1"/>
    </row>
    <row r="23" ht="13.5">
      <c r="R23" s="1"/>
    </row>
    <row r="24" ht="13.5">
      <c r="R24" s="1"/>
    </row>
    <row r="25" ht="13.5">
      <c r="R25" s="1"/>
    </row>
    <row r="26" ht="13.5">
      <c r="R26" s="1"/>
    </row>
    <row r="27" ht="13.5">
      <c r="R27" s="1"/>
    </row>
    <row r="28" ht="13.5">
      <c r="R28" s="1"/>
    </row>
    <row r="29" ht="13.5">
      <c r="R29" s="1"/>
    </row>
    <row r="30" ht="13.5">
      <c r="R30" s="1"/>
    </row>
    <row r="31" ht="13.5">
      <c r="R31" s="1"/>
    </row>
    <row r="32" ht="13.5">
      <c r="R32" s="1"/>
    </row>
    <row r="33" ht="13.5">
      <c r="R33" s="1"/>
    </row>
    <row r="34" ht="13.5">
      <c r="R34" s="1"/>
    </row>
    <row r="35" ht="13.5">
      <c r="R35" s="1"/>
    </row>
    <row r="36" ht="13.5">
      <c r="R36" s="1"/>
    </row>
    <row r="37" ht="13.5">
      <c r="R37" s="1"/>
    </row>
    <row r="38" ht="13.5">
      <c r="R38" s="1"/>
    </row>
    <row r="39" ht="13.5">
      <c r="R39" s="1"/>
    </row>
    <row r="40" ht="13.5">
      <c r="R40" s="1"/>
    </row>
    <row r="41" ht="13.5">
      <c r="R41" s="1"/>
    </row>
    <row r="42" ht="13.5">
      <c r="R42" s="1"/>
    </row>
    <row r="43" ht="13.5">
      <c r="R43" s="1"/>
    </row>
    <row r="44" ht="13.5">
      <c r="R44" s="1"/>
    </row>
    <row r="45" ht="13.5">
      <c r="R45" s="1"/>
    </row>
    <row r="46" ht="13.5">
      <c r="R46" s="1"/>
    </row>
    <row r="47" ht="13.5">
      <c r="R47" s="1"/>
    </row>
    <row r="48" ht="13.5">
      <c r="R48" s="1"/>
    </row>
    <row r="49" ht="13.5">
      <c r="R49" s="1"/>
    </row>
    <row r="50" ht="13.5">
      <c r="R50" s="1"/>
    </row>
    <row r="51" ht="13.5">
      <c r="R51" s="1"/>
    </row>
    <row r="52" ht="13.5">
      <c r="R52" s="1"/>
    </row>
    <row r="53" ht="13.5">
      <c r="R53" s="1"/>
    </row>
    <row r="54" ht="13.5">
      <c r="R54" s="1"/>
    </row>
    <row r="55" ht="13.5">
      <c r="R55" s="1"/>
    </row>
    <row r="56" ht="13.5">
      <c r="R56" s="1"/>
    </row>
    <row r="57" ht="13.5">
      <c r="R57" s="1"/>
    </row>
    <row r="58" ht="13.5">
      <c r="R58" s="1"/>
    </row>
    <row r="59" ht="13.5">
      <c r="R59" s="1"/>
    </row>
    <row r="60" ht="13.5">
      <c r="R60" s="1"/>
    </row>
    <row r="61" ht="13.5">
      <c r="R61" s="1"/>
    </row>
    <row r="62" ht="13.5">
      <c r="R62" s="1"/>
    </row>
    <row r="63" ht="13.5">
      <c r="R63" s="1"/>
    </row>
    <row r="64" ht="13.5">
      <c r="R64" s="1"/>
    </row>
    <row r="65" ht="13.5">
      <c r="R65" s="1"/>
    </row>
    <row r="66" ht="13.5">
      <c r="R66" s="1"/>
    </row>
    <row r="67" ht="13.5">
      <c r="R67" s="1"/>
    </row>
    <row r="68" ht="13.5">
      <c r="R68" s="1"/>
    </row>
    <row r="69" ht="13.5">
      <c r="R69" s="1"/>
    </row>
    <row r="70" ht="13.5">
      <c r="R70" s="1"/>
    </row>
    <row r="71" ht="13.5">
      <c r="R71" s="1"/>
    </row>
    <row r="72" ht="13.5">
      <c r="R72" s="1"/>
    </row>
    <row r="73" ht="13.5">
      <c r="R73" s="1"/>
    </row>
    <row r="74" ht="13.5">
      <c r="R74" s="1"/>
    </row>
    <row r="75" ht="13.5">
      <c r="R75" s="1"/>
    </row>
    <row r="76" ht="13.5">
      <c r="R76" s="1"/>
    </row>
    <row r="77" ht="13.5">
      <c r="R77" s="1"/>
    </row>
    <row r="78" ht="13.5">
      <c r="R78" s="1"/>
    </row>
    <row r="79" ht="13.5">
      <c r="R79" s="1"/>
    </row>
    <row r="80" ht="13.5">
      <c r="R80" s="1"/>
    </row>
    <row r="81" ht="13.5">
      <c r="R81" s="1"/>
    </row>
    <row r="82" ht="13.5">
      <c r="R82" s="1"/>
    </row>
    <row r="83" ht="13.5">
      <c r="R83" s="1"/>
    </row>
    <row r="84" ht="13.5">
      <c r="R84" s="1"/>
    </row>
    <row r="85" ht="13.5">
      <c r="R85" s="1"/>
    </row>
    <row r="86" ht="13.5">
      <c r="R86" s="1"/>
    </row>
    <row r="87" ht="13.5">
      <c r="R87" s="1"/>
    </row>
    <row r="88" ht="13.5">
      <c r="R88" s="1"/>
    </row>
    <row r="89" ht="13.5">
      <c r="R89" s="1"/>
    </row>
    <row r="90" ht="13.5">
      <c r="R90" s="1"/>
    </row>
    <row r="91" ht="13.5">
      <c r="R91" s="1"/>
    </row>
    <row r="92" ht="13.5">
      <c r="R92" s="1"/>
    </row>
    <row r="93" ht="13.5">
      <c r="R93" s="1"/>
    </row>
    <row r="94" ht="13.5">
      <c r="R94" s="1"/>
    </row>
    <row r="95" ht="13.5">
      <c r="R95" s="1"/>
    </row>
    <row r="96" ht="13.5">
      <c r="R96" s="1"/>
    </row>
    <row r="97" ht="13.5">
      <c r="R97" s="1"/>
    </row>
    <row r="98" ht="13.5">
      <c r="R98" s="1"/>
    </row>
    <row r="99" ht="13.5">
      <c r="R99" s="1"/>
    </row>
    <row r="100" ht="13.5">
      <c r="R100" s="1"/>
    </row>
  </sheetData>
  <sheetProtection/>
  <mergeCells count="2">
    <mergeCell ref="G2:J2"/>
    <mergeCell ref="H6:J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view="pageBreakPreview" zoomScale="80" zoomScaleNormal="80" zoomScaleSheetLayoutView="80" zoomScalePageLayoutView="80" workbookViewId="0" topLeftCell="A4">
      <selection activeCell="H6" sqref="H6:I6"/>
    </sheetView>
  </sheetViews>
  <sheetFormatPr defaultColWidth="9.125" defaultRowHeight="12.75"/>
  <cols>
    <col min="1" max="1" width="5.125" style="1" customWidth="1"/>
    <col min="2" max="2" width="24.50390625" style="1" customWidth="1"/>
    <col min="3" max="3" width="22.50390625" style="1" customWidth="1"/>
    <col min="4" max="4" width="19.0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162</v>
      </c>
      <c r="F10" s="14"/>
      <c r="G10" s="5" t="str">
        <f>"Nazwa handlowa /
"&amp;C10&amp;" / 
"&amp;D10</f>
        <v>Nazwa handlowa /
Dawka / 
Postać /Opakowanie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16.25" customHeight="1">
      <c r="A11" s="52" t="s">
        <v>3</v>
      </c>
      <c r="B11" s="53" t="s">
        <v>583</v>
      </c>
      <c r="C11" s="53" t="s">
        <v>584</v>
      </c>
      <c r="D11" s="53" t="s">
        <v>585</v>
      </c>
      <c r="E11" s="54">
        <v>900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ht="13.5">
      <c r="Q14" s="1"/>
    </row>
    <row r="15" ht="13.5">
      <c r="Q15" s="1"/>
    </row>
    <row r="16" spans="2:17" ht="13.5">
      <c r="B16" s="2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8"/>
  <sheetViews>
    <sheetView showGridLines="0" view="pageBreakPreview" zoomScale="80" zoomScaleNormal="80" zoomScaleSheetLayoutView="80" zoomScalePageLayoutView="80" workbookViewId="0" topLeftCell="A6">
      <selection activeCell="H13" sqref="H13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SUM(N11:N13)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682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Wymiar / 
Postać /Opakowanie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2.5">
      <c r="A11" s="21" t="s">
        <v>3</v>
      </c>
      <c r="B11" s="43" t="s">
        <v>647</v>
      </c>
      <c r="C11" s="37" t="s">
        <v>586</v>
      </c>
      <c r="D11" s="37" t="s">
        <v>587</v>
      </c>
      <c r="E11" s="38">
        <v>50000</v>
      </c>
      <c r="F11" s="14" t="s">
        <v>90</v>
      </c>
      <c r="G11" s="15" t="s">
        <v>688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248.25" customHeight="1">
      <c r="A12" s="21" t="s">
        <v>4</v>
      </c>
      <c r="B12" s="37" t="s">
        <v>588</v>
      </c>
      <c r="C12" s="37" t="s">
        <v>589</v>
      </c>
      <c r="D12" s="37" t="s">
        <v>587</v>
      </c>
      <c r="E12" s="38">
        <v>36</v>
      </c>
      <c r="F12" s="14" t="s">
        <v>90</v>
      </c>
      <c r="G12" s="15" t="s">
        <v>688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249" customHeight="1">
      <c r="A13" s="21" t="s">
        <v>5</v>
      </c>
      <c r="B13" s="37" t="s">
        <v>588</v>
      </c>
      <c r="C13" s="37" t="s">
        <v>590</v>
      </c>
      <c r="D13" s="37" t="s">
        <v>587</v>
      </c>
      <c r="E13" s="38">
        <v>30</v>
      </c>
      <c r="F13" s="14" t="s">
        <v>90</v>
      </c>
      <c r="G13" s="15" t="s">
        <v>688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2:17" ht="13.5">
      <c r="B14" s="2" t="s">
        <v>628</v>
      </c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  <row r="188" ht="13.5">
      <c r="Q188" s="1"/>
    </row>
    <row r="189" ht="13.5">
      <c r="Q189" s="1"/>
    </row>
    <row r="190" ht="13.5">
      <c r="Q190" s="1"/>
    </row>
    <row r="191" ht="13.5">
      <c r="Q191" s="1"/>
    </row>
    <row r="192" ht="13.5">
      <c r="Q192" s="1"/>
    </row>
    <row r="193" ht="13.5">
      <c r="Q193" s="1"/>
    </row>
    <row r="194" ht="13.5">
      <c r="Q194" s="1"/>
    </row>
    <row r="195" ht="13.5">
      <c r="Q195" s="1"/>
    </row>
    <row r="196" ht="13.5">
      <c r="Q196" s="1"/>
    </row>
    <row r="197" ht="13.5">
      <c r="Q197" s="1"/>
    </row>
    <row r="198" ht="13.5">
      <c r="Q198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  <row r="205" ht="13.5">
      <c r="Q205" s="1"/>
    </row>
    <row r="206" ht="13.5">
      <c r="Q206" s="1"/>
    </row>
    <row r="207" ht="13.5">
      <c r="Q207" s="1"/>
    </row>
    <row r="208" ht="13.5">
      <c r="Q20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7"/>
  <sheetViews>
    <sheetView showGridLines="0" view="pageBreakPreview" zoomScale="80" zoomScaleNormal="80" zoomScaleSheetLayoutView="80" zoomScalePageLayoutView="80" workbookViewId="0" topLeftCell="A5">
      <selection activeCell="K17" sqref="K17"/>
    </sheetView>
  </sheetViews>
  <sheetFormatPr defaultColWidth="9.125" defaultRowHeight="12.75"/>
  <cols>
    <col min="1" max="1" width="5.125" style="1" customWidth="1"/>
    <col min="2" max="2" width="19.50390625" style="1" customWidth="1"/>
    <col min="3" max="3" width="16.00390625" style="1" customWidth="1"/>
    <col min="4" max="4" width="19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SUM(N11:N14)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682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Wymiar / 
Postać/ 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7.5" customHeight="1">
      <c r="A11" s="21" t="s">
        <v>3</v>
      </c>
      <c r="B11" s="37" t="s">
        <v>591</v>
      </c>
      <c r="C11" s="37" t="s">
        <v>592</v>
      </c>
      <c r="D11" s="37" t="s">
        <v>593</v>
      </c>
      <c r="E11" s="38">
        <v>580</v>
      </c>
      <c r="F11" s="45" t="s">
        <v>90</v>
      </c>
      <c r="G11" s="15" t="s">
        <v>688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7.5" customHeight="1">
      <c r="A12" s="21" t="s">
        <v>4</v>
      </c>
      <c r="B12" s="37" t="s">
        <v>591</v>
      </c>
      <c r="C12" s="37" t="s">
        <v>594</v>
      </c>
      <c r="D12" s="37" t="s">
        <v>593</v>
      </c>
      <c r="E12" s="38">
        <v>700</v>
      </c>
      <c r="F12" s="45" t="s">
        <v>90</v>
      </c>
      <c r="G12" s="15" t="s">
        <v>688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68.25" customHeight="1">
      <c r="A13" s="21" t="s">
        <v>5</v>
      </c>
      <c r="B13" s="37" t="s">
        <v>591</v>
      </c>
      <c r="C13" s="37" t="s">
        <v>595</v>
      </c>
      <c r="D13" s="37" t="s">
        <v>596</v>
      </c>
      <c r="E13" s="38">
        <v>900</v>
      </c>
      <c r="F13" s="45" t="s">
        <v>90</v>
      </c>
      <c r="G13" s="15" t="s">
        <v>688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54.75">
      <c r="A14" s="21" t="s">
        <v>6</v>
      </c>
      <c r="B14" s="37" t="s">
        <v>591</v>
      </c>
      <c r="C14" s="37" t="s">
        <v>597</v>
      </c>
      <c r="D14" s="37" t="s">
        <v>598</v>
      </c>
      <c r="E14" s="38">
        <v>250</v>
      </c>
      <c r="F14" s="45" t="s">
        <v>90</v>
      </c>
      <c r="G14" s="15" t="s">
        <v>688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3:17" ht="13.5">
      <c r="C15" s="82"/>
      <c r="Q15" s="1"/>
    </row>
    <row r="16" spans="2:17" ht="13.5">
      <c r="B16" s="2" t="s">
        <v>599</v>
      </c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4"/>
  <sheetViews>
    <sheetView showGridLines="0" view="pageBreakPreview" zoomScale="80" zoomScaleNormal="80" zoomScaleSheetLayoutView="80" zoomScalePageLayoutView="80" workbookViewId="0" topLeftCell="A2">
      <selection activeCell="H6" sqref="H6:I6"/>
    </sheetView>
  </sheetViews>
  <sheetFormatPr defaultColWidth="9.125" defaultRowHeight="12.75"/>
  <cols>
    <col min="1" max="1" width="5.125" style="1" customWidth="1"/>
    <col min="2" max="2" width="22.125" style="1" customWidth="1"/>
    <col min="3" max="3" width="20.875" style="1" customWidth="1"/>
    <col min="4" max="4" width="22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5.5" customHeight="1">
      <c r="A11" s="21" t="s">
        <v>3</v>
      </c>
      <c r="B11" s="37" t="s">
        <v>600</v>
      </c>
      <c r="C11" s="37" t="s">
        <v>601</v>
      </c>
      <c r="D11" s="37" t="s">
        <v>602</v>
      </c>
      <c r="E11" s="38">
        <v>16000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82.5" customHeight="1">
      <c r="A12" s="52" t="s">
        <v>4</v>
      </c>
      <c r="B12" s="53" t="s">
        <v>600</v>
      </c>
      <c r="C12" s="53" t="s">
        <v>603</v>
      </c>
      <c r="D12" s="53" t="s">
        <v>602</v>
      </c>
      <c r="E12" s="54">
        <v>12000</v>
      </c>
      <c r="F12" s="55" t="s">
        <v>90</v>
      </c>
      <c r="G12" s="56" t="s">
        <v>123</v>
      </c>
      <c r="H12" s="56"/>
      <c r="I12" s="56"/>
      <c r="J12" s="57"/>
      <c r="K12" s="56"/>
      <c r="L12" s="56" t="str">
        <f>IF(K12=0,"0,00",IF(K12&gt;0,ROUND(E12/K12,2)))</f>
        <v>0,00</v>
      </c>
      <c r="M12" s="56"/>
      <c r="N12" s="58">
        <f>ROUND(L12*ROUND(M12,2),2)</f>
        <v>0</v>
      </c>
    </row>
    <row r="13" spans="1:17" ht="13.5">
      <c r="A13" s="59"/>
      <c r="B13" s="60"/>
      <c r="C13" s="60"/>
      <c r="D13" s="60"/>
      <c r="E13" s="61"/>
      <c r="F13" s="59"/>
      <c r="G13" s="62"/>
      <c r="H13" s="62"/>
      <c r="I13" s="62"/>
      <c r="J13" s="63"/>
      <c r="K13" s="62"/>
      <c r="L13" s="62"/>
      <c r="M13" s="62"/>
      <c r="N13" s="64"/>
      <c r="Q13" s="1"/>
    </row>
    <row r="14" spans="1:17" ht="13.5">
      <c r="A14" s="9"/>
      <c r="B14" s="65" t="s">
        <v>604</v>
      </c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5.75" customHeight="1">
      <c r="A15" s="9"/>
      <c r="B15" s="65" t="s">
        <v>605</v>
      </c>
      <c r="C15" s="47"/>
      <c r="D15" s="66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5.75" customHeight="1">
      <c r="A16" s="9"/>
      <c r="B16" s="47"/>
      <c r="C16" s="47"/>
      <c r="D16" s="66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66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3.5">
      <c r="A18" s="9"/>
      <c r="B18" s="47"/>
      <c r="C18" s="47"/>
      <c r="D18" s="66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66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3.5">
      <c r="A20" s="9"/>
      <c r="B20" s="47"/>
      <c r="C20" s="47"/>
      <c r="D20" s="66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66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5.75" customHeight="1">
      <c r="A22" s="9"/>
      <c r="B22" s="47"/>
      <c r="C22" s="47"/>
      <c r="D22" s="66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spans="1:17" ht="15.75" customHeight="1">
      <c r="A23" s="9"/>
      <c r="B23" s="47"/>
      <c r="C23" s="47"/>
      <c r="D23" s="66"/>
      <c r="E23" s="48"/>
      <c r="F23" s="9"/>
      <c r="G23" s="49"/>
      <c r="H23" s="49"/>
      <c r="I23" s="49"/>
      <c r="J23" s="50"/>
      <c r="K23" s="49"/>
      <c r="L23" s="49"/>
      <c r="M23" s="49"/>
      <c r="N23" s="51"/>
      <c r="Q23" s="1"/>
    </row>
    <row r="24" spans="1:17" ht="13.5">
      <c r="A24" s="9"/>
      <c r="B24" s="47"/>
      <c r="C24" s="47"/>
      <c r="D24" s="47"/>
      <c r="E24" s="48"/>
      <c r="F24" s="9"/>
      <c r="G24" s="49"/>
      <c r="H24" s="49"/>
      <c r="I24" s="49"/>
      <c r="J24" s="50"/>
      <c r="K24" s="49"/>
      <c r="L24" s="49"/>
      <c r="M24" s="49"/>
      <c r="N24" s="51"/>
      <c r="Q24" s="1"/>
    </row>
    <row r="25" spans="1:17" ht="13.5">
      <c r="A25" s="9"/>
      <c r="B25" s="47"/>
      <c r="C25" s="47"/>
      <c r="D25" s="47"/>
      <c r="E25" s="48"/>
      <c r="F25" s="9"/>
      <c r="G25" s="49"/>
      <c r="H25" s="49"/>
      <c r="I25" s="49"/>
      <c r="J25" s="50"/>
      <c r="K25" s="49"/>
      <c r="L25" s="49"/>
      <c r="M25" s="49"/>
      <c r="N25" s="51"/>
      <c r="Q25" s="1"/>
    </row>
    <row r="26" spans="1:17" ht="13.5">
      <c r="A26" s="9"/>
      <c r="B26" s="47"/>
      <c r="C26" s="47"/>
      <c r="D26" s="47"/>
      <c r="E26" s="48"/>
      <c r="F26" s="9"/>
      <c r="G26" s="49"/>
      <c r="H26" s="49"/>
      <c r="I26" s="49"/>
      <c r="J26" s="50"/>
      <c r="K26" s="49"/>
      <c r="L26" s="49"/>
      <c r="M26" s="49"/>
      <c r="N26" s="51"/>
      <c r="Q26" s="1"/>
    </row>
    <row r="27" spans="1:17" ht="13.5">
      <c r="A27" s="9"/>
      <c r="B27" s="47"/>
      <c r="C27" s="47"/>
      <c r="D27" s="47"/>
      <c r="E27" s="48"/>
      <c r="F27" s="9"/>
      <c r="G27" s="49"/>
      <c r="H27" s="49"/>
      <c r="I27" s="49"/>
      <c r="J27" s="50"/>
      <c r="K27" s="49"/>
      <c r="L27" s="49"/>
      <c r="M27" s="49"/>
      <c r="N27" s="51"/>
      <c r="Q27" s="1"/>
    </row>
    <row r="28" spans="1:17" ht="15" customHeight="1">
      <c r="A28" s="9"/>
      <c r="B28" s="47"/>
      <c r="C28" s="47"/>
      <c r="D28" s="47"/>
      <c r="E28" s="48"/>
      <c r="F28" s="9"/>
      <c r="G28" s="49"/>
      <c r="H28" s="49"/>
      <c r="I28" s="49"/>
      <c r="J28" s="50"/>
      <c r="K28" s="49"/>
      <c r="L28" s="49"/>
      <c r="M28" s="49"/>
      <c r="N28" s="51"/>
      <c r="Q28" s="1"/>
    </row>
    <row r="29" ht="13.5">
      <c r="Q29" s="1"/>
    </row>
    <row r="30" ht="13.5">
      <c r="Q30" s="1"/>
    </row>
    <row r="31" spans="2:17" ht="13.5">
      <c r="B31" s="2"/>
      <c r="Q31" s="1"/>
    </row>
    <row r="32" spans="2:17" ht="13.5">
      <c r="B32" s="2"/>
      <c r="Q32" s="1"/>
    </row>
    <row r="33" spans="2:17" ht="13.5">
      <c r="B33" s="2"/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9"/>
  <sheetViews>
    <sheetView showGridLines="0" view="pageBreakPreview" zoomScale="80" zoomScaleNormal="80" zoomScaleSheetLayoutView="80" zoomScalePageLayoutView="80" workbookViewId="0" topLeftCell="A13">
      <selection activeCell="G20" sqref="G20"/>
    </sheetView>
  </sheetViews>
  <sheetFormatPr defaultColWidth="9.125" defaultRowHeight="12.75"/>
  <cols>
    <col min="1" max="1" width="5.125" style="1" customWidth="1"/>
    <col min="2" max="2" width="26.00390625" style="1" customWidth="1"/>
    <col min="3" max="3" width="9.375" style="1" customWidth="1"/>
    <col min="4" max="4" width="1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SUM(N11:N14)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77.75" customHeight="1">
      <c r="A11" s="21" t="s">
        <v>3</v>
      </c>
      <c r="B11" s="43" t="s">
        <v>665</v>
      </c>
      <c r="C11" s="37" t="s">
        <v>606</v>
      </c>
      <c r="D11" s="37" t="s">
        <v>607</v>
      </c>
      <c r="E11" s="38">
        <v>8000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86" customHeight="1">
      <c r="A12" s="21" t="s">
        <v>4</v>
      </c>
      <c r="B12" s="43" t="s">
        <v>666</v>
      </c>
      <c r="C12" s="37" t="s">
        <v>608</v>
      </c>
      <c r="D12" s="37" t="s">
        <v>607</v>
      </c>
      <c r="E12" s="38">
        <v>8000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74" customHeight="1">
      <c r="A13" s="21" t="s">
        <v>5</v>
      </c>
      <c r="B13" s="37" t="s">
        <v>648</v>
      </c>
      <c r="C13" s="37" t="s">
        <v>609</v>
      </c>
      <c r="D13" s="37" t="s">
        <v>607</v>
      </c>
      <c r="E13" s="38">
        <v>2000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175.5" customHeight="1">
      <c r="A14" s="21" t="s">
        <v>6</v>
      </c>
      <c r="B14" s="43" t="s">
        <v>664</v>
      </c>
      <c r="C14" s="37" t="s">
        <v>610</v>
      </c>
      <c r="D14" s="37" t="s">
        <v>611</v>
      </c>
      <c r="E14" s="38">
        <v>300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3.5">
      <c r="Q15" s="1"/>
    </row>
    <row r="16" spans="2:17" ht="13.5">
      <c r="B16" s="2" t="s">
        <v>604</v>
      </c>
      <c r="Q16" s="1"/>
    </row>
    <row r="17" spans="2:17" ht="13.5">
      <c r="B17" s="2" t="s">
        <v>605</v>
      </c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625" style="1" customWidth="1"/>
    <col min="3" max="3" width="15.125" style="1" customWidth="1"/>
    <col min="4" max="4" width="26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SUM(N11:N11)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9" customHeight="1">
      <c r="A11" s="52" t="s">
        <v>3</v>
      </c>
      <c r="B11" s="53" t="s">
        <v>612</v>
      </c>
      <c r="C11" s="53" t="s">
        <v>613</v>
      </c>
      <c r="D11" s="53" t="s">
        <v>614</v>
      </c>
      <c r="E11" s="54">
        <v>500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375" style="1" customWidth="1"/>
    <col min="3" max="3" width="16.00390625" style="1" customWidth="1"/>
    <col min="4" max="4" width="16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649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252.75" customHeight="1">
      <c r="A11" s="21" t="s">
        <v>3</v>
      </c>
      <c r="B11" s="37" t="s">
        <v>615</v>
      </c>
      <c r="C11" s="37" t="s">
        <v>616</v>
      </c>
      <c r="D11" s="37" t="s">
        <v>617</v>
      </c>
      <c r="E11" s="38">
        <v>17400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618</v>
      </c>
      <c r="C12" s="37"/>
      <c r="D12" s="37"/>
      <c r="E12" s="38">
        <v>17400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33.625" style="1" customWidth="1"/>
    <col min="3" max="3" width="23.25390625" style="1" customWidth="1"/>
    <col min="4" max="4" width="15.0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649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92.75" customHeight="1">
      <c r="A11" s="21" t="s">
        <v>3</v>
      </c>
      <c r="B11" s="37" t="s">
        <v>619</v>
      </c>
      <c r="C11" s="37" t="s">
        <v>620</v>
      </c>
      <c r="D11" s="37" t="s">
        <v>621</v>
      </c>
      <c r="E11" s="38">
        <v>36000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40.25" customHeight="1">
      <c r="A12" s="21" t="s">
        <v>4</v>
      </c>
      <c r="B12" s="37" t="s">
        <v>622</v>
      </c>
      <c r="C12" s="37" t="s">
        <v>623</v>
      </c>
      <c r="D12" s="37" t="s">
        <v>624</v>
      </c>
      <c r="E12" s="38">
        <v>30240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5" workbookViewId="0" topLeftCell="A1">
      <selection activeCell="I14" sqref="I14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1" width="0.37109375" style="1" hidden="1" customWidth="1"/>
    <col min="12" max="12" width="15.375" style="1" hidden="1" customWidth="1"/>
    <col min="13" max="14" width="15.375" style="1" customWidth="1"/>
    <col min="15" max="15" width="16.1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SUM(O11:O12)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5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/>
      <c r="L10" s="5" t="s">
        <v>55</v>
      </c>
      <c r="M10" s="5" t="s">
        <v>667</v>
      </c>
      <c r="N10" s="5" t="s">
        <v>678</v>
      </c>
      <c r="O10" s="5" t="s">
        <v>18</v>
      </c>
    </row>
    <row r="11" spans="1:15" ht="84.75" customHeight="1">
      <c r="A11" s="118" t="s">
        <v>3</v>
      </c>
      <c r="B11" s="119" t="s">
        <v>243</v>
      </c>
      <c r="C11" s="119" t="s">
        <v>677</v>
      </c>
      <c r="D11" s="119" t="s">
        <v>214</v>
      </c>
      <c r="E11" s="121">
        <v>320</v>
      </c>
      <c r="F11" s="123" t="s">
        <v>244</v>
      </c>
      <c r="G11" s="15" t="s">
        <v>668</v>
      </c>
      <c r="H11" s="125"/>
      <c r="I11" s="125"/>
      <c r="J11" s="15" t="s">
        <v>669</v>
      </c>
      <c r="K11" s="15"/>
      <c r="L11" s="15"/>
      <c r="M11" s="125"/>
      <c r="N11" s="125"/>
      <c r="O11" s="126">
        <f>ROUND(M11*ROUND(N11,2),2)</f>
        <v>0</v>
      </c>
    </row>
    <row r="12" spans="1:17" ht="82.5">
      <c r="A12" s="118"/>
      <c r="B12" s="120"/>
      <c r="C12" s="120"/>
      <c r="D12" s="120"/>
      <c r="E12" s="122"/>
      <c r="F12" s="124"/>
      <c r="G12" s="21" t="s">
        <v>671</v>
      </c>
      <c r="H12" s="125"/>
      <c r="I12" s="125"/>
      <c r="J12" s="21" t="s">
        <v>670</v>
      </c>
      <c r="K12" s="21"/>
      <c r="L12" s="15"/>
      <c r="M12" s="125"/>
      <c r="N12" s="125"/>
      <c r="O12" s="126"/>
      <c r="Q12" s="1"/>
    </row>
    <row r="13" ht="13.5">
      <c r="Q13" s="1"/>
    </row>
    <row r="14" spans="2:5" s="2" customFormat="1" ht="13.5">
      <c r="B14" s="2" t="s">
        <v>245</v>
      </c>
      <c r="E14" s="41"/>
    </row>
    <row r="15" spans="2:6" s="2" customFormat="1" ht="32.25" customHeight="1">
      <c r="B15" s="110"/>
      <c r="C15" s="110"/>
      <c r="D15" s="110"/>
      <c r="E15" s="110"/>
      <c r="F15" s="110"/>
    </row>
    <row r="16" s="2" customFormat="1" ht="13.5">
      <c r="E16" s="4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</sheetData>
  <sheetProtection/>
  <mergeCells count="14">
    <mergeCell ref="M11:M12"/>
    <mergeCell ref="N11:N12"/>
    <mergeCell ref="O11:O12"/>
    <mergeCell ref="G2:I2"/>
    <mergeCell ref="H6:I6"/>
    <mergeCell ref="B15:F15"/>
    <mergeCell ref="I11:I12"/>
    <mergeCell ref="C11:C12"/>
    <mergeCell ref="A11:A12"/>
    <mergeCell ref="B11:B12"/>
    <mergeCell ref="D11:D12"/>
    <mergeCell ref="E11:E12"/>
    <mergeCell ref="F11:F12"/>
    <mergeCell ref="H11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7"/>
  <sheetViews>
    <sheetView showGridLines="0" view="pageBreakPreview" zoomScale="80" zoomScaleNormal="80" zoomScaleSheetLayoutView="80" zoomScalePageLayoutView="85" workbookViewId="0" topLeftCell="A1">
      <selection activeCell="N11" sqref="N11:N12"/>
    </sheetView>
  </sheetViews>
  <sheetFormatPr defaultColWidth="9.125" defaultRowHeight="12.75"/>
  <cols>
    <col min="1" max="1" width="5.125" style="1" customWidth="1"/>
    <col min="2" max="2" width="23.50390625" style="1" customWidth="1"/>
    <col min="3" max="3" width="13.0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104.2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83" t="s">
        <v>651</v>
      </c>
      <c r="M10" s="83" t="s">
        <v>652</v>
      </c>
      <c r="N10" s="5" t="s">
        <v>18</v>
      </c>
    </row>
    <row r="11" spans="1:14" ht="90" customHeight="1">
      <c r="A11" s="108" t="s">
        <v>3</v>
      </c>
      <c r="B11" s="127" t="s">
        <v>247</v>
      </c>
      <c r="C11" s="119" t="s">
        <v>680</v>
      </c>
      <c r="D11" s="119" t="s">
        <v>679</v>
      </c>
      <c r="E11" s="128">
        <v>850</v>
      </c>
      <c r="F11" s="108" t="s">
        <v>248</v>
      </c>
      <c r="G11" s="15" t="s">
        <v>672</v>
      </c>
      <c r="H11" s="129"/>
      <c r="I11" s="129"/>
      <c r="J11" s="16" t="s">
        <v>674</v>
      </c>
      <c r="K11" s="15"/>
      <c r="L11" s="129"/>
      <c r="M11" s="129"/>
      <c r="N11" s="130">
        <f>ROUND(L11*ROUND(M11,2),2)</f>
        <v>0</v>
      </c>
    </row>
    <row r="12" spans="1:14" ht="91.5" customHeight="1">
      <c r="A12" s="108"/>
      <c r="B12" s="127"/>
      <c r="C12" s="120"/>
      <c r="D12" s="120"/>
      <c r="E12" s="128"/>
      <c r="F12" s="108"/>
      <c r="G12" s="15" t="s">
        <v>673</v>
      </c>
      <c r="H12" s="129"/>
      <c r="I12" s="129"/>
      <c r="J12" s="16" t="s">
        <v>675</v>
      </c>
      <c r="K12" s="15"/>
      <c r="L12" s="129"/>
      <c r="M12" s="129"/>
      <c r="N12" s="130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="2" customFormat="1" ht="13.5">
      <c r="E14" s="41"/>
    </row>
    <row r="15" s="2" customFormat="1" ht="13.5">
      <c r="E15" s="41"/>
    </row>
    <row r="16" spans="2:5" s="2" customFormat="1" ht="13.5">
      <c r="B16" s="2" t="s">
        <v>245</v>
      </c>
      <c r="E16" s="41"/>
    </row>
    <row r="17" spans="2:17" ht="13.5">
      <c r="B17" s="2"/>
      <c r="Q17" s="1"/>
    </row>
    <row r="18" spans="2:17" ht="34.5" customHeight="1">
      <c r="B18" s="110"/>
      <c r="C18" s="117"/>
      <c r="D18" s="117"/>
      <c r="E18" s="117"/>
      <c r="F18" s="117"/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</sheetData>
  <sheetProtection/>
  <mergeCells count="14">
    <mergeCell ref="L11:L12"/>
    <mergeCell ref="M11:M12"/>
    <mergeCell ref="N11:N12"/>
    <mergeCell ref="G2:I2"/>
    <mergeCell ref="H6:I6"/>
    <mergeCell ref="B18:F18"/>
    <mergeCell ref="C11:C12"/>
    <mergeCell ref="D11:D12"/>
    <mergeCell ref="A11:A12"/>
    <mergeCell ref="B11:B12"/>
    <mergeCell ref="E11:E12"/>
    <mergeCell ref="F11:F12"/>
    <mergeCell ref="H11:H12"/>
    <mergeCell ref="I11:I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6"/>
  <sheetViews>
    <sheetView showGridLines="0" view="pageBreakPreview" zoomScale="80" zoomScaleNormal="80" zoomScaleSheetLayoutView="80" zoomScalePageLayoutView="80" workbookViewId="0" topLeftCell="A1">
      <selection activeCell="B16" sqref="B16:F16"/>
    </sheetView>
  </sheetViews>
  <sheetFormatPr defaultColWidth="9.125" defaultRowHeight="12.75"/>
  <cols>
    <col min="1" max="1" width="5.125" style="1" customWidth="1"/>
    <col min="2" max="2" width="23.00390625" style="1" customWidth="1"/>
    <col min="3" max="3" width="19.125" style="1" customWidth="1"/>
    <col min="4" max="4" width="21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6"/>
      <c r="H2" s="106"/>
      <c r="I2" s="106"/>
    </row>
    <row r="3" ht="13.5">
      <c r="N3" s="39" t="s">
        <v>154</v>
      </c>
    </row>
    <row r="4" spans="2:17" ht="13.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5">
        <f>SUM(N11:N12)</f>
        <v>0</v>
      </c>
      <c r="I6" s="116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249</v>
      </c>
      <c r="C11" s="37" t="s">
        <v>250</v>
      </c>
      <c r="D11" s="37" t="s">
        <v>252</v>
      </c>
      <c r="E11" s="38">
        <v>500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4</v>
      </c>
      <c r="B12" s="37" t="s">
        <v>249</v>
      </c>
      <c r="C12" s="37" t="s">
        <v>251</v>
      </c>
      <c r="D12" s="37" t="s">
        <v>252</v>
      </c>
      <c r="E12" s="38">
        <v>5600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s="2" customFormat="1" ht="13.5">
      <c r="E14" s="41"/>
    </row>
    <row r="15" spans="2:5" s="2" customFormat="1" ht="17.25" customHeight="1">
      <c r="B15" s="2" t="s">
        <v>234</v>
      </c>
      <c r="E15" s="41"/>
    </row>
    <row r="16" spans="2:6" s="2" customFormat="1" ht="33" customHeight="1">
      <c r="B16" s="106" t="s">
        <v>253</v>
      </c>
      <c r="C16" s="117"/>
      <c r="D16" s="117"/>
      <c r="E16" s="117"/>
      <c r="F16" s="117"/>
    </row>
    <row r="17" spans="2:17" ht="15" customHeight="1">
      <c r="B17" s="110"/>
      <c r="C17" s="117"/>
      <c r="D17" s="117"/>
      <c r="E17" s="117"/>
      <c r="F17" s="117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2018-05-18T09:09:08Z</cp:lastPrinted>
  <dcterms:created xsi:type="dcterms:W3CDTF">2003-05-16T10:10:29Z</dcterms:created>
  <dcterms:modified xsi:type="dcterms:W3CDTF">2018-05-23T08:39:39Z</dcterms:modified>
  <cp:category/>
  <cp:version/>
  <cp:contentType/>
  <cp:contentStatus/>
</cp:coreProperties>
</file>