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3256" windowHeight="12336" tabRatio="840"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 name="część (43)" sheetId="44" r:id="rId44"/>
    <sheet name="część (44)" sheetId="45" r:id="rId45"/>
    <sheet name="część (45)" sheetId="46" r:id="rId46"/>
    <sheet name="część (46)" sheetId="47" r:id="rId47"/>
    <sheet name="część (47)" sheetId="48" r:id="rId48"/>
    <sheet name="część (48)" sheetId="49" r:id="rId49"/>
    <sheet name="część (49)" sheetId="50" r:id="rId50"/>
    <sheet name="część (50)" sheetId="51" r:id="rId51"/>
    <sheet name="część (51)" sheetId="52" r:id="rId52"/>
    <sheet name="część (52)" sheetId="53" r:id="rId53"/>
    <sheet name="część (53)" sheetId="54" r:id="rId54"/>
    <sheet name="część (54)" sheetId="55" r:id="rId55"/>
    <sheet name="część (55)" sheetId="56" r:id="rId56"/>
    <sheet name="część (56)" sheetId="57" r:id="rId57"/>
    <sheet name="część (57)" sheetId="58" r:id="rId58"/>
    <sheet name="część (58)" sheetId="59" r:id="rId59"/>
  </sheets>
  <definedNames>
    <definedName name="_xlnm.Print_Area" localSheetId="1">'część (1)'!$A$1:$N$17</definedName>
    <definedName name="_xlnm.Print_Area" localSheetId="10">'część (10)'!$A$1:$N$14</definedName>
    <definedName name="_xlnm.Print_Area" localSheetId="11">'część (11)'!$A$1:$N$20</definedName>
    <definedName name="_xlnm.Print_Area" localSheetId="12">'część (12)'!$A$1:$N$12</definedName>
    <definedName name="_xlnm.Print_Area" localSheetId="13">'część (13)'!$A$1:$N$17</definedName>
    <definedName name="_xlnm.Print_Area" localSheetId="14">'część (14)'!$A$1:$N$16</definedName>
    <definedName name="_xlnm.Print_Area" localSheetId="15">'część (15)'!$A$1:$N$25</definedName>
    <definedName name="_xlnm.Print_Area" localSheetId="16">'część (16)'!$A$1:$N$15</definedName>
    <definedName name="_xlnm.Print_Area" localSheetId="17">'część (17)'!$A$1:$N$30</definedName>
    <definedName name="_xlnm.Print_Area" localSheetId="18">'część (18)'!$A$1:$N$13</definedName>
    <definedName name="_xlnm.Print_Area" localSheetId="19">'część (19)'!$A$1:$N$12</definedName>
    <definedName name="_xlnm.Print_Area" localSheetId="2">'część (2)'!$A$1:$N$17</definedName>
    <definedName name="_xlnm.Print_Area" localSheetId="20">'część (20)'!$A$1:$N$12</definedName>
    <definedName name="_xlnm.Print_Area" localSheetId="21">'część (21)'!$A$1:$N$13</definedName>
    <definedName name="_xlnm.Print_Area" localSheetId="22">'część (22)'!$A$1:$N$13</definedName>
    <definedName name="_xlnm.Print_Area" localSheetId="23">'część (23)'!$A$1:$N$12</definedName>
    <definedName name="_xlnm.Print_Area" localSheetId="24">'część (24)'!$A$1:$N$12</definedName>
    <definedName name="_xlnm.Print_Area" localSheetId="25">'część (25)'!$A$1:$N$12</definedName>
    <definedName name="_xlnm.Print_Area" localSheetId="26">'część (26)'!$A$1:$N$15</definedName>
    <definedName name="_xlnm.Print_Area" localSheetId="27">'część (27)'!$A$1:$N$13</definedName>
    <definedName name="_xlnm.Print_Area" localSheetId="28">'część (28)'!$A$1:$N$16</definedName>
    <definedName name="_xlnm.Print_Area" localSheetId="29">'część (29)'!$A$1:$N$12</definedName>
    <definedName name="_xlnm.Print_Area" localSheetId="3">'część (3)'!$A$1:$N$16</definedName>
    <definedName name="_xlnm.Print_Area" localSheetId="30">'część (30)'!$A$1:$N$17</definedName>
    <definedName name="_xlnm.Print_Area" localSheetId="31">'część (31)'!$A$1:$N$17</definedName>
    <definedName name="_xlnm.Print_Area" localSheetId="32">'część (32)'!$A$1:$N$13</definedName>
    <definedName name="_xlnm.Print_Area" localSheetId="33">'część (33)'!$A$1:$N$15</definedName>
    <definedName name="_xlnm.Print_Area" localSheetId="34">'część (34)'!$A$1:$N$14</definedName>
    <definedName name="_xlnm.Print_Area" localSheetId="35">'część (35)'!$A$1:$N$12</definedName>
    <definedName name="_xlnm.Print_Area" localSheetId="36">'część (36)'!$A$1:$N$14</definedName>
    <definedName name="_xlnm.Print_Area" localSheetId="37">'część (37)'!$A$1:$N$15</definedName>
    <definedName name="_xlnm.Print_Area" localSheetId="38">'część (38)'!$A$1:$N$13</definedName>
    <definedName name="_xlnm.Print_Area" localSheetId="39">'część (39)'!$A$1:$N$16</definedName>
    <definedName name="_xlnm.Print_Area" localSheetId="4">'część (4)'!$A$1:$N$17</definedName>
    <definedName name="_xlnm.Print_Area" localSheetId="40">'część (40)'!$A$1:$N$21</definedName>
    <definedName name="_xlnm.Print_Area" localSheetId="41">'część (41)'!$A$1:$N$19</definedName>
    <definedName name="_xlnm.Print_Area" localSheetId="42">'część (42)'!$A$1:$N$15</definedName>
    <definedName name="_xlnm.Print_Area" localSheetId="43">'część (43)'!$A$1:$N$15</definedName>
    <definedName name="_xlnm.Print_Area" localSheetId="44">'część (44)'!$A$1:$N$21</definedName>
    <definedName name="_xlnm.Print_Area" localSheetId="45">'część (45)'!$A$1:$M$12</definedName>
    <definedName name="_xlnm.Print_Area" localSheetId="46">'część (46)'!$A$1:$N$15</definedName>
    <definedName name="_xlnm.Print_Area" localSheetId="47">'część (47)'!$A$1:$N$16</definedName>
    <definedName name="_xlnm.Print_Area" localSheetId="48">'część (48)'!$A$1:$N$18</definedName>
    <definedName name="_xlnm.Print_Area" localSheetId="49">'część (49)'!$A$1:$N$15</definedName>
    <definedName name="_xlnm.Print_Area" localSheetId="5">'część (5)'!$A$1:$N$15</definedName>
    <definedName name="_xlnm.Print_Area" localSheetId="50">'część (50)'!$A$1:$M$15</definedName>
    <definedName name="_xlnm.Print_Area" localSheetId="51">'część (51)'!$A$1:$N$15</definedName>
    <definedName name="_xlnm.Print_Area" localSheetId="52">'część (52)'!$A$1:$N$17</definedName>
    <definedName name="_xlnm.Print_Area" localSheetId="53">'część (53)'!$A$1:$M$12</definedName>
    <definedName name="_xlnm.Print_Area" localSheetId="54">'część (54)'!$A$1:$N$12</definedName>
    <definedName name="_xlnm.Print_Area" localSheetId="55">'część (55)'!$A$1:$N$12</definedName>
    <definedName name="_xlnm.Print_Area" localSheetId="56">'część (56)'!$A$1:$M$12</definedName>
    <definedName name="_xlnm.Print_Area" localSheetId="57">'część (57)'!$A$1:$N$12</definedName>
    <definedName name="_xlnm.Print_Area" localSheetId="58">'część (58)'!$A$1:$N$18</definedName>
    <definedName name="_xlnm.Print_Area" localSheetId="6">'część (6)'!$A$1:$N$18</definedName>
    <definedName name="_xlnm.Print_Area" localSheetId="7">'część (7)'!$A$1:$N$17</definedName>
    <definedName name="_xlnm.Print_Area" localSheetId="8">'część (8)'!$A$1:$N$38</definedName>
    <definedName name="_xlnm.Print_Area" localSheetId="9">'część (9)'!$A$1:$N$14</definedName>
    <definedName name="_xlnm.Print_Area" localSheetId="0">'formularz oferty'!$A$1:$E$120</definedName>
  </definedNames>
  <calcPr fullCalcOnLoad="1"/>
</workbook>
</file>

<file path=xl/sharedStrings.xml><?xml version="1.0" encoding="utf-8"?>
<sst xmlns="http://schemas.openxmlformats.org/spreadsheetml/2006/main" count="2119" uniqueCount="582">
  <si>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</si>
  <si>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</si>
  <si>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</si>
  <si>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</si>
  <si>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</si>
  <si>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</si>
  <si>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</si>
  <si>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</si>
  <si>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</si>
  <si>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</si>
  <si>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</si>
  <si>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</si>
  <si>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</si>
  <si>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</si>
  <si>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</si>
  <si>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</si>
  <si>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</si>
  <si>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</si>
  <si>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</si>
  <si>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</si>
  <si>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</si>
  <si>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</si>
  <si>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</si>
  <si>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</si>
  <si>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</si>
  <si>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</si>
  <si>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</si>
  <si>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</si>
  <si>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</si>
  <si>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</si>
  <si>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</si>
  <si>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</si>
  <si>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</si>
  <si>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</si>
  <si>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</si>
  <si>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</si>
  <si>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</si>
  <si>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</si>
  <si>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</si>
  <si>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</si>
  <si>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</si>
  <si>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</si>
  <si>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</si>
  <si>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</si>
  <si>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</si>
  <si>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</si>
  <si>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</si>
  <si>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</si>
  <si>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</si>
  <si>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</si>
  <si>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</si>
  <si>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</si>
  <si>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</si>
  <si>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</si>
  <si>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</si>
  <si>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Ilość sztuk w opakowaniu jednostkowym</t>
  </si>
  <si>
    <t>Oferowana ilość opakowań jednostkowych</t>
  </si>
  <si>
    <t>Cena brutto jednego opakowania jednostkowego</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</si>
  <si>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</si>
  <si>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</si>
  <si>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</si>
  <si>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</si>
  <si>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</si>
  <si>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</si>
  <si>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</si>
  <si>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</si>
  <si>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</si>
  <si>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</si>
  <si>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</si>
  <si>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</si>
  <si>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</si>
  <si>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</si>
  <si>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</si>
  <si>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</si>
  <si>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</si>
  <si>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</si>
  <si>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</si>
  <si>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</si>
  <si>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</si>
  <si>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część 46</t>
  </si>
  <si>
    <t>część 47</t>
  </si>
  <si>
    <t>część 48</t>
  </si>
  <si>
    <t>część 49</t>
  </si>
  <si>
    <t>część 50</t>
  </si>
  <si>
    <t>część 51</t>
  </si>
  <si>
    <t>część 52</t>
  </si>
  <si>
    <t>Poz.</t>
  </si>
  <si>
    <t>część 53</t>
  </si>
  <si>
    <t>10.</t>
  </si>
  <si>
    <t>6.</t>
  </si>
  <si>
    <t>sztuk</t>
  </si>
  <si>
    <t>13.</t>
  </si>
  <si>
    <t>14.</t>
  </si>
  <si>
    <t>15.</t>
  </si>
  <si>
    <t>16.</t>
  </si>
  <si>
    <t>17.</t>
  </si>
  <si>
    <t>18.</t>
  </si>
  <si>
    <t>19.</t>
  </si>
  <si>
    <t>20.</t>
  </si>
  <si>
    <t>Nazwa zamówienia</t>
  </si>
  <si>
    <t>Numer sprawy</t>
  </si>
  <si>
    <t>adres (siedziba) Wykonawcy:</t>
  </si>
  <si>
    <t>NIP</t>
  </si>
  <si>
    <t>REGON</t>
  </si>
  <si>
    <t>osoba do kontaktu</t>
  </si>
  <si>
    <t>telefon</t>
  </si>
  <si>
    <t>faks</t>
  </si>
  <si>
    <t>email</t>
  </si>
  <si>
    <t>FORMULARZ OFERTY</t>
  </si>
  <si>
    <t>część 54</t>
  </si>
  <si>
    <t>część 55</t>
  </si>
  <si>
    <t>część 56</t>
  </si>
  <si>
    <t>część 57</t>
  </si>
  <si>
    <t>część 58</t>
  </si>
  <si>
    <t>Postać /Opakowanie</t>
  </si>
  <si>
    <t>Nazwa handlowa:
Dawka:
Postać/ Opakowanie:</t>
  </si>
  <si>
    <t>Załącznik nr 1 do specyfikacji</t>
  </si>
  <si>
    <t>załącznik nr 1a do specyfikacji</t>
  </si>
  <si>
    <t>Podmiot Odpowiedzialny</t>
  </si>
  <si>
    <t>Kod EAN</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</si>
  <si>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</si>
  <si>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</si>
  <si>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</si>
  <si>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Ilość</t>
  </si>
  <si>
    <t>21.</t>
  </si>
  <si>
    <t>22.</t>
  </si>
  <si>
    <t>23.</t>
  </si>
  <si>
    <t>załącznik nr ….. do umowy</t>
  </si>
  <si>
    <t>Postać/ Opakowanie</t>
  </si>
  <si>
    <t>100 mg</t>
  </si>
  <si>
    <t>Postać/Opakowanie</t>
  </si>
  <si>
    <t>1 g</t>
  </si>
  <si>
    <t>koncentrat do sporządzania roztworu do infuzji, fiol.</t>
  </si>
  <si>
    <t xml:space="preserve">Ilość </t>
  </si>
  <si>
    <t>4 mg</t>
  </si>
  <si>
    <t>400 mg</t>
  </si>
  <si>
    <t>50 mg</t>
  </si>
  <si>
    <t>40 mg</t>
  </si>
  <si>
    <t>postać stała doustna</t>
  </si>
  <si>
    <t>300 mg</t>
  </si>
  <si>
    <t>250 mg</t>
  </si>
  <si>
    <t>roztwór do wstrzykiwań</t>
  </si>
  <si>
    <t>stała postać doustna</t>
  </si>
  <si>
    <t>80 mg</t>
  </si>
  <si>
    <t>160 mg</t>
  </si>
  <si>
    <t>100 j.m./ml; 3 ml</t>
  </si>
  <si>
    <t>roztwór do wstrz.</t>
  </si>
  <si>
    <t>2,5 mg</t>
  </si>
  <si>
    <t>15 mg</t>
  </si>
  <si>
    <t>5 mg</t>
  </si>
  <si>
    <t>10 mg</t>
  </si>
  <si>
    <t>75 mg</t>
  </si>
  <si>
    <t>25 mg</t>
  </si>
  <si>
    <t>Ketoprofenum</t>
  </si>
  <si>
    <t>20 mg</t>
  </si>
  <si>
    <t>Postać / Opakowanie</t>
  </si>
  <si>
    <t>2 g</t>
  </si>
  <si>
    <t>3 mg</t>
  </si>
  <si>
    <t>tabl. powl.</t>
  </si>
  <si>
    <t>amp.</t>
  </si>
  <si>
    <t>* wymagany jeden podmiot odpowiedzialny</t>
  </si>
  <si>
    <t>Wytwórca</t>
  </si>
  <si>
    <t>**wymagany jeden podmiot odpowiedzialny</t>
  </si>
  <si>
    <t xml:space="preserve">Nazwa handlowa:
Dawka:
Postać/ Opakowanie:
</t>
  </si>
  <si>
    <t>*wymagany jeden podmiot odpowiedzialny</t>
  </si>
  <si>
    <t>200 mg</t>
  </si>
  <si>
    <t>20 mg/1 ml</t>
  </si>
  <si>
    <t>16 mg</t>
  </si>
  <si>
    <t>0,5 mg</t>
  </si>
  <si>
    <t>Apixabanum</t>
  </si>
  <si>
    <t>tabletki powlekane</t>
  </si>
  <si>
    <t>czopki</t>
  </si>
  <si>
    <t>405 mg</t>
  </si>
  <si>
    <t>roztwór do
wstrzykiwań</t>
  </si>
  <si>
    <t>Drotaverini hydrochloridum</t>
  </si>
  <si>
    <t>1000 ml</t>
  </si>
  <si>
    <t>500 ml</t>
  </si>
  <si>
    <t>roztwór do wstrzykiwań i infuzji</t>
  </si>
  <si>
    <t>2 g + 0,5 g</t>
  </si>
  <si>
    <t>70 ml</t>
  </si>
  <si>
    <r>
      <t xml:space="preserve">Podmiot Odpowiedzialny
</t>
    </r>
  </si>
  <si>
    <r>
      <t xml:space="preserve">Podmiot Odpowiedzialny
</t>
    </r>
  </si>
  <si>
    <t xml:space="preserve">Kod EAN
</t>
  </si>
  <si>
    <t>Oświadczamy, że termin płatności wynosi 60 dni.</t>
  </si>
  <si>
    <t>opakowań</t>
  </si>
  <si>
    <t>Cyclophosphamidum *^#</t>
  </si>
  <si>
    <t>proszek do sporządzania roztworu do wstrzykiwań</t>
  </si>
  <si>
    <t>^ wykaz C Obwieszczenia MZ aktaulny na dzień składania ofert</t>
  </si>
  <si>
    <t># wymagane oświadczenie producenta oferowanego produktu leczniczego o gęstości roztworu po rekonstytucji</t>
  </si>
  <si>
    <t>proszek do sporządzania koncentratu roztworu do infuzji, 15 mg fiolka</t>
  </si>
  <si>
    <t>proszek do sporządzania koncentratu roztworu do infuzji, 100 mg  fiolka</t>
  </si>
  <si>
    <t>^ wykaz C Obwieszczenia MZ aktualny na dzień składania ofert</t>
  </si>
  <si>
    <t>10 mg/ml, 5 ml</t>
  </si>
  <si>
    <t>roztwór do wstrz.,  amp</t>
  </si>
  <si>
    <t>DFP.271.27.2019.LS</t>
  </si>
  <si>
    <t># wymagane oświadczenie producenta oferowanego produktu leczniczego  o gęstości roztworu</t>
  </si>
  <si>
    <t>2mg/ml, 5ml</t>
  </si>
  <si>
    <t>2mg/ml, 25ml</t>
  </si>
  <si>
    <t>koncentrat do sporządzania roztworu do infuzji lub roztwór do wstrzykiwań i infuzji, fiol.</t>
  </si>
  <si>
    <t>^ wymagane oświadczenie producenta oferowanego produktu leczniczego  o gęstości roztworu</t>
  </si>
  <si>
    <t>Mitomycinum * ^</t>
  </si>
  <si>
    <t>1 fiol a 20 mg</t>
  </si>
  <si>
    <t xml:space="preserve">Nazwa handlowa:
Dawka:
Postać/ Opakowanie:
</t>
  </si>
  <si>
    <t>* wykaz C Obwieszczenia MZ aktualny na dzień składania oferty</t>
  </si>
  <si>
    <t>^ wymagane oświadczenie producenta oferowanego produktu leczniczego o gęstości roztworu po rekonstytucji</t>
  </si>
  <si>
    <t>50 mg/ml, 1 fiol a 10 ml</t>
  </si>
  <si>
    <t>50 mg/ml, 1 fiol a 20 ml</t>
  </si>
  <si>
    <t>roztwór do wstrzykiwań, fiol</t>
  </si>
  <si>
    <t>Insulin glulisine</t>
  </si>
  <si>
    <t>Insulin glargine</t>
  </si>
  <si>
    <t>Zawiesina insuliny izofanowej</t>
  </si>
  <si>
    <t>Roztwór insuliny neutralnej typu Insuman Rapid</t>
  </si>
  <si>
    <t>Dwufazowa zawiesina insuliny typu Insuman Comb 25</t>
  </si>
  <si>
    <t>Leflunomide</t>
  </si>
  <si>
    <t>300 j.m./ml; 1,5ml</t>
  </si>
  <si>
    <t>100 j.m./ml ; 3 ml</t>
  </si>
  <si>
    <t>20 mg x 30 tabl</t>
  </si>
  <si>
    <t>roztwór do wstrzykiwań; wstrzykiwacze</t>
  </si>
  <si>
    <t>roztwór do wstrzykiwań, wstrzykiwacz typu SoloStar</t>
  </si>
  <si>
    <t>zawiesina do  wstrzykiwań, wstrzykiwacz typu SoloStar</t>
  </si>
  <si>
    <t>zawiesina do wstrzykiwań,wstrzykiwacz typu SoloStar</t>
  </si>
  <si>
    <t>30 tabletek powl.</t>
  </si>
  <si>
    <t>Amantadini
Hydrochloridum</t>
  </si>
  <si>
    <t>Chloroquini diphosphatis</t>
  </si>
  <si>
    <t>Clomipramini
Hydrochloridum</t>
  </si>
  <si>
    <t>tabl. powl. o przedł. Uwalnianiu</t>
  </si>
  <si>
    <t>Diclofenacum</t>
  </si>
  <si>
    <t>czopki doodbytnicze</t>
  </si>
  <si>
    <t>Dinatrii pamidronas</t>
  </si>
  <si>
    <t>60 mg lub 6mg/1 ml; 10ml lub 15 mg/ml, 4 ml</t>
  </si>
  <si>
    <t>proszek i rozp. do sporządzania roztworu do infuzji lub koncentrat; fiol. lub amp.</t>
  </si>
  <si>
    <t>Ethambutoli
Hydrochloridum</t>
  </si>
  <si>
    <t>Ezetinibe</t>
  </si>
  <si>
    <t>tabletka powlekana</t>
  </si>
  <si>
    <t>215 mg</t>
  </si>
  <si>
    <t>Fluconazole</t>
  </si>
  <si>
    <t>5 mg/ml; 150 ml</t>
  </si>
  <si>
    <t>syrop</t>
  </si>
  <si>
    <t>Formoterolum</t>
  </si>
  <si>
    <t xml:space="preserve"> 9 µg/dawkę X 60 dawek</t>
  </si>
  <si>
    <t>proszek do inhalacji</t>
  </si>
  <si>
    <t>Hydrolizat białkowy o znacznym stopniu hydrolizy, preparat hipoalergiczny, niezawierający laktozy i sacharozy (&lt;0,02%) przeznaczonym do początkowego żywienia niemowląt,  Składniki mineralne. Witaminy</t>
  </si>
  <si>
    <t>Hydrolizat białkowy od 6 miesiąca życia o znacznym stopniu hydrolizy, preparat hipoalergiczny, niezawierający laktozy i sacharozy (&lt;0,02%) przeznaczonym do początkowego żywienia niemowląt,  Składniki mineralne. Witaminy</t>
  </si>
  <si>
    <t xml:space="preserve">białko 1,7 g/100 ml . Tłuszcz 2,9 g/100 ml (w tym kwas linolowy 0,47 g/100 ml, kwas α-linolenowy 41 mg/100 ml, ARA 23 mg/100 ml, DHA 11,6 mg/100 ml). Węglowodany 8,6 g/100 ml. Karnityna, tauryna, cholina, inozytol oraz 0,034% bakterii probiotycznych </t>
  </si>
  <si>
    <t>Mesalazinum</t>
  </si>
  <si>
    <t>1000 mg</t>
  </si>
  <si>
    <t>Norfloxacinum</t>
  </si>
  <si>
    <t>Ondansetron</t>
  </si>
  <si>
    <t>8 mg</t>
  </si>
  <si>
    <t>Ondansetronum</t>
  </si>
  <si>
    <t>Rifampicinum</t>
  </si>
  <si>
    <t>Sucralfatum</t>
  </si>
  <si>
    <t>Tamsulosinum</t>
  </si>
  <si>
    <t>0,4 mg</t>
  </si>
  <si>
    <t>tabl. dojelitowe</t>
  </si>
  <si>
    <t>Bromazepamum</t>
  </si>
  <si>
    <t>Clobazamum</t>
  </si>
  <si>
    <t>Clonazepamum</t>
  </si>
  <si>
    <t>10 mg/1 ml</t>
  </si>
  <si>
    <t>1 mg</t>
  </si>
  <si>
    <t>Tapentadolum</t>
  </si>
  <si>
    <t xml:space="preserve"> tabletki  o przedłużonym                  uwalnianiu                                    </t>
  </si>
  <si>
    <t>150 mg</t>
  </si>
  <si>
    <t>kapsułki o przedłużonym uwalnianiu, twarde</t>
  </si>
  <si>
    <t>.7.</t>
  </si>
  <si>
    <t>Clofarabine ^</t>
  </si>
  <si>
    <t>20 mg/20 ml</t>
  </si>
  <si>
    <t>Fludarabini phosphas ^</t>
  </si>
  <si>
    <t>Natrii valproas + Acidum valproicum</t>
  </si>
  <si>
    <t>granulat o przedłużonym uwalnianiu</t>
  </si>
  <si>
    <t>Adenosinum</t>
  </si>
  <si>
    <t>3mg/ml; 2 ml</t>
  </si>
  <si>
    <t>roztwór do wstrzykiwań; fiol</t>
  </si>
  <si>
    <t>Dikalii clorazepas</t>
  </si>
  <si>
    <t>20 mg/2ml</t>
  </si>
  <si>
    <t>proszek i rozpuszczalnik do sporządzania roztworu do wstrzykiwań, fiol. proszku + rozp. 2ml</t>
  </si>
  <si>
    <t>20mg/ml; 2 ml</t>
  </si>
  <si>
    <t>roztwór do wstrzykiwań podskórnych, domięśniowych,  dożylnych, amp</t>
  </si>
  <si>
    <t>Natrii polistyreni sulfonas</t>
  </si>
  <si>
    <t>1,42 g Na+/15g; 454g</t>
  </si>
  <si>
    <t>proszek doustny lub do sporządzania zawiesiny doodbytniczej</t>
  </si>
  <si>
    <t>Natrii valproas</t>
  </si>
  <si>
    <t>proszek i rozp. do przyg. roztw. do wstrz. doż., fiol. s. sucha + rozp.</t>
  </si>
  <si>
    <t>288,2 mg/5 ml; 150 ml</t>
  </si>
  <si>
    <t>proszek i rozp. do sporządzania roztworu do wstrzykiwań i infuzji; fiol. proszku + rozp.</t>
  </si>
  <si>
    <t>Ambenonii chloridum</t>
  </si>
  <si>
    <t>Ambroxoli Hydrochloridum</t>
  </si>
  <si>
    <t>7,5mg/ml, 2ml</t>
  </si>
  <si>
    <t>Lincomycinum</t>
  </si>
  <si>
    <t>300 mg/ ml; 2 ml</t>
  </si>
  <si>
    <t>Melatoninum</t>
  </si>
  <si>
    <t>Naproxenum</t>
  </si>
  <si>
    <t>100 mg/g (10%)</t>
  </si>
  <si>
    <t>żel, 1 tuba 50 - 55 g</t>
  </si>
  <si>
    <t>Promethazinum</t>
  </si>
  <si>
    <t>Sildenafil</t>
  </si>
  <si>
    <t>25mg</t>
  </si>
  <si>
    <t>tabl.powl.</t>
  </si>
  <si>
    <t>Tizanidinum</t>
  </si>
  <si>
    <t>Vildagliptinum</t>
  </si>
  <si>
    <t>Rilmenidinum</t>
  </si>
  <si>
    <t>Trehaloza, hialuronian sodu, chlorek sodu, trometamol, kwas chlorowodorowy, woda do wstrzykiwań</t>
  </si>
  <si>
    <t>Timonacicum</t>
  </si>
  <si>
    <t>Clonidini hydrochloridum</t>
  </si>
  <si>
    <t>75 µg</t>
  </si>
  <si>
    <t>Bilastinum</t>
  </si>
  <si>
    <t>Tropicamidum + Phenylephrini hydrochloridum +Lidocaini hydrochloridum</t>
  </si>
  <si>
    <t>Produkt wysokobiałkowy i wysokoenergetyczny arginina, cynk i witaminy A, C i E.</t>
  </si>
  <si>
    <t>100g: 248 kcal,  błonnik 0 g, białko 18 g, arginina 3 g; do zakupu: smak truskawkowy i czekoladowy</t>
  </si>
  <si>
    <t>200 ml, butelka</t>
  </si>
  <si>
    <t>Mivacurii chloridum</t>
  </si>
  <si>
    <t>2 mg/ml; 10 ml</t>
  </si>
  <si>
    <t>roztwór do wstrz. doż.</t>
  </si>
  <si>
    <t>Somatostatinum</t>
  </si>
  <si>
    <t>3 mg/ml, fiol. z proszkiem
+ rozp. 1 ml</t>
  </si>
  <si>
    <t>Ampicillinum</t>
  </si>
  <si>
    <t>proszek do sporządzania roztworu do wstrzykiwań, fiol.</t>
  </si>
  <si>
    <t>Ceftazidimum + Avibactamum</t>
  </si>
  <si>
    <t>Cena brutto jednego opakowania a 10 fiol</t>
  </si>
  <si>
    <t>Torasemidum</t>
  </si>
  <si>
    <t>5 mg/ml; 4ml</t>
  </si>
  <si>
    <t>Surfactantum</t>
  </si>
  <si>
    <t>80mg/ml; 1,5 ml</t>
  </si>
  <si>
    <t>zawiesina do stos. dotch. i dooskrzel.</t>
  </si>
  <si>
    <t>Ticagrelor</t>
  </si>
  <si>
    <t>90 mg</t>
  </si>
  <si>
    <t>Heparinum</t>
  </si>
  <si>
    <t xml:space="preserve">300 j.m./g, 20 g lub 1000 j.m./g, 30 g lub 250 j.m./g, 35 g </t>
  </si>
  <si>
    <t>krem lub żel: tuba 20 g lub 30 g lub 35 g</t>
  </si>
  <si>
    <t>Calcii chloridum</t>
  </si>
  <si>
    <t>67 mg/ml, 10 ml</t>
  </si>
  <si>
    <t>roztwór do wstrz. doż., ampułka</t>
  </si>
  <si>
    <t>Dexamethasonum</t>
  </si>
  <si>
    <t>1 mg/ml, 5 ml</t>
  </si>
  <si>
    <t xml:space="preserve"> 0,28 mg/g; 32,50 g</t>
  </si>
  <si>
    <t>aerozol do stos. na skórę</t>
  </si>
  <si>
    <t>0,05 mg/ml; 1 ml</t>
  </si>
  <si>
    <t>roztwór do
wstrzykiwań; amp.</t>
  </si>
  <si>
    <t>10 mg/ 5ml</t>
  </si>
  <si>
    <t>10 mg/ 20ml</t>
  </si>
  <si>
    <t>Carboxymaltosum
ferricum, 50 mg Fe3+/
ml</t>
  </si>
  <si>
    <t>500 mg/ 10 ml</t>
  </si>
  <si>
    <t>roztwór do
wstrzykiwań, amp.</t>
  </si>
  <si>
    <t>4;.</t>
  </si>
  <si>
    <t>50% roztworu insuliny lispro i w 50% z zawiesiny protaminowej insuliny lispro*</t>
  </si>
  <si>
    <t>zawiesina do wstrzykiwań, wkłady</t>
  </si>
  <si>
    <t>25% roztworu insuliny lispro i w 75% z zawiesiny protaminowej insuliny lispro*</t>
  </si>
  <si>
    <t>100 j./ml , 3 ml</t>
  </si>
  <si>
    <t>Insulinum lisprum*</t>
  </si>
  <si>
    <t>Insulin glargine*</t>
  </si>
  <si>
    <t>100 j.m./ml , 3 ml</t>
  </si>
  <si>
    <t>roztwór do wstrzykiwań, wkład</t>
  </si>
  <si>
    <t>* wymagany jeden podmiot odpowiedzialny w przypadku tej samej substancji czynnej</t>
  </si>
  <si>
    <t>3 800 j.m. aXa/0,4 ml</t>
  </si>
  <si>
    <t>roztwór do wstrz. podsk. i doż.</t>
  </si>
  <si>
    <t>5 700 j.m. aXa/0,6 ml</t>
  </si>
  <si>
    <t>7 600 j.m. aXa/0,8 ml</t>
  </si>
  <si>
    <t>Amantadinum</t>
  </si>
  <si>
    <t>200mg/500ml</t>
  </si>
  <si>
    <t>roztwór do infuzji, butelka</t>
  </si>
  <si>
    <t>0,1 mg/1ml</t>
  </si>
  <si>
    <t>0,1 G/20 ML</t>
  </si>
  <si>
    <t>inj.</t>
  </si>
  <si>
    <t>** Import Docelowy</t>
  </si>
  <si>
    <t>0,05g</t>
  </si>
  <si>
    <t>1 amp. + rozp. 5 ml</t>
  </si>
  <si>
    <t>Natrii dihydrophosphas +
Natrii hydrophosphas</t>
  </si>
  <si>
    <t>(13,5-14 g + 3 -5 g)
/100 ml</t>
  </si>
  <si>
    <t>płyn doodbytniczy; but. 150 ml</t>
  </si>
  <si>
    <t>500mlnCFU</t>
  </si>
  <si>
    <t>proszek i rozpuszczalnik do sporządzania zawiesiny do podawania do pęcherza moczowego; 1 fiol. + system z rozp. 50 ml *</t>
  </si>
  <si>
    <t>* Zamawiający wymaga szczepionkę dopęcherzową BCG, w systemie instylacyjnym zamkniętym, bezpiecznym przy podawaniu dla personelu i pacjenta, która w 1 fiolce (1 dawce) po odtworzeniu zawiera: nie mniej niż 2 x 108 i nie więcej niż 3 x 109 żywych prątków BCG szczep RIVM – co odpowiada standardowej dawce BCG przeznaczonej do pojedynczej wlewki</t>
  </si>
  <si>
    <t>proszek do sporz. roztw. do wstrz. doż. i dom. lub proszek do sporządzania roztworu do wstrzykiwań lub infuzji</t>
  </si>
  <si>
    <t>Methoxy polyethylene glycol-epoetin beta</t>
  </si>
  <si>
    <t>Do zakupu w dawkach: 30, 50, 75, 100, 120, 150, 200 mcg</t>
  </si>
  <si>
    <t>roztwór do wstrzykiwań,  amp-strzyk.</t>
  </si>
  <si>
    <t>dawek a 5 mcg</t>
  </si>
  <si>
    <t>Oferowana ilość dawek a 5 mcg</t>
  </si>
  <si>
    <t>Cena brutto jednej dawki a 5 mcg</t>
  </si>
  <si>
    <t>fiolek</t>
  </si>
  <si>
    <t>Ilość fiolek w opakowaniu jednostkowym</t>
  </si>
  <si>
    <t>proszek i rozpuszczalnik do sporządzania zawiesiny do wstrzykiwań o przedłużonym uwalnianiu, 1 fiol. proszku + 1 fiol. rozp. + 1 strzykawka + 2 igły</t>
  </si>
  <si>
    <t>210 mg</t>
  </si>
  <si>
    <t>636 mg/ml; 50ml</t>
  </si>
  <si>
    <t>roztwór do wstrzykiwań lub wlewu dożylnego, butelka</t>
  </si>
  <si>
    <t>636 mg/ml, 100 ml</t>
  </si>
  <si>
    <t>roztwór do wstrzyk. lub wlewu doż.</t>
  </si>
  <si>
    <t>(678 mg/ml) 50 ml</t>
  </si>
  <si>
    <t>(678 mg/ml) 100 ml</t>
  </si>
  <si>
    <t>(678 mg/ml) 500 ml</t>
  </si>
  <si>
    <t>741 mg/ml, 100 ml</t>
  </si>
  <si>
    <t>741 mg/ml, 50 ml</t>
  </si>
  <si>
    <t>741 mg/ml, 500 ml</t>
  </si>
  <si>
    <t>Iopromidum *</t>
  </si>
  <si>
    <t>623,4 mg/ml, 50 ml</t>
  </si>
  <si>
    <t>623,4 mg/ml, 20 ml</t>
  </si>
  <si>
    <t>623,4 mg/ml, 100 ml</t>
  </si>
  <si>
    <t>768,86 mg/ml, 50 ml</t>
  </si>
  <si>
    <t>768,86 mg/ml, 100 ml</t>
  </si>
  <si>
    <t>623,4 mg/ml, 500 ml</t>
  </si>
  <si>
    <t>Wymiary</t>
  </si>
  <si>
    <t>15 g</t>
  </si>
  <si>
    <t>25 g</t>
  </si>
  <si>
    <t>5 cm x 5 cm</t>
  </si>
  <si>
    <t>9,5 cm x 9,5 cm</t>
  </si>
  <si>
    <t>*wymagany jeden wytwórca</t>
  </si>
  <si>
    <t>Jednorazowy zbiornik o pojemności 1000ml na wydzielinę z przezroczystym drenem, zaciskiem drenu i złączem do podłączenia do drenu podkładki odprowadzającej wydzielinę, ze środkiem żelującym wydzielinę oraz filtrem przeciwbakteryjnym ^ *</t>
  </si>
  <si>
    <t>zbiornik z żelem 1000 ml</t>
  </si>
  <si>
    <t xml:space="preserve">Jednorazowy zbiornik o pojemności 500 ml na wydzielinę z przezroczystym drenem, z możliwością zablokowania światła drenu i złączem do podłączenia do drenu podkładki odprowadzającej wydzielinę oraz filtrem przeciwbakteryjnym ^ *
</t>
  </si>
  <si>
    <t>zbiornik z żelem 500 ml</t>
  </si>
  <si>
    <t>26 x 15 x 3,2 cm</t>
  </si>
  <si>
    <t>W skład zestawu wchodzi: opatrunek 26 x 15 x 3,2 cm, podkładka, folia samoprzylepna</t>
  </si>
  <si>
    <t xml:space="preserve">Zestaw opatrunkowy piankowy/gąbkowy średni zawierający:
- podkładkę z przezroczystym drenem odprowadzającym wydzielinę z folią samoprzylepną,  złączem drenu do podłączenia do drenu zbiornika
- jałowy opatrunek piankowy/gąbkowy o wymiarach w zakresie 18 x 12,5 x 3,2 cm
- samoprzylepna folia do mocowania i uszczelniania opatrunku – 2szt. ^ *
</t>
  </si>
  <si>
    <t>18 x 12,5 x 3,2 cm</t>
  </si>
  <si>
    <t>W skład zestawu wchodzi: 18 x 12,5 x 3,2 cm, podkładka, folia samoprzylepna</t>
  </si>
  <si>
    <t xml:space="preserve">Zestaw opatrunkowy piankowy/gąbkowy ze srebrem  duzy zawierający:
- podkładkę z przezroczystym drenem odprowadzającym wydzielinę z folią samoprzylepną i zaciskiem do drenu oraz złączem drenu do podłączenia do drenu zbiornika,
- jałowy opatrunek piankowy/gąbkowy ze srebrem o wymiarach 26x15cmx3,2cm
- samoprzylepna folia do mocowania i uszczelniania opatrunku – 2szt. ^ *
</t>
  </si>
  <si>
    <t xml:space="preserve">Zestaw opatrunkowy piankowy/gąbkowy ze srebrem średni zawierający:
- podkładkę z przezroczystym drenem odprowadzającym wydzielinę z folią samoprzylepną i zaciskiem do drenu oraz złączem drenu do podłączenia do drenu zbiornika,
- jałowy opatrunek piankowy/gąbkowy ze srebrem o wymiarach 18 x 12,5 x 3,2 cm
- samoprzylepna folia do mocowania i uszczelniania opatrunku – 2szt. ^ *
</t>
  </si>
  <si>
    <t>W skład zestawu wchodzi: opatrunek 18 x 12,5 x 3,2 cm , podkładka, folia samoprzylepna</t>
  </si>
  <si>
    <t>Zestaw opatrunkowy jałowy hydrofilowy z mikroporowej pianki z polialkoholu winylowego nasączony wodą sterylną, utrzymujący wilgoć w obrębie rany, odporny na rozciąganie do osłonięcia dużych naczyń i narządów  o wymiarach minimum 10x15cm x1cm ^ *</t>
  </si>
  <si>
    <t>10 x 15 x 1 cm</t>
  </si>
  <si>
    <t>W skład zestawu wchodzi: opatrunek 10 x 15 x 1 cm, podkładka, folia samoprzylepna</t>
  </si>
  <si>
    <t>* wymagany jeden wytwórca</t>
  </si>
  <si>
    <t xml:space="preserve">^ Wyroby kompatybilne z urządzeniami do podciśnieniowej terapii leczenia ran Info V.A.C. </t>
  </si>
  <si>
    <t>Gaza nasaczona poliheksametylenobiguamidem 0,2 %  o charakterze przeciwdrobnoustrojowym</t>
  </si>
  <si>
    <t>op x 2 szt</t>
  </si>
  <si>
    <t>Nazwa handlowa:
Wymiary:
Postać/ Opakowanie:</t>
  </si>
  <si>
    <t>5 x 5 cm</t>
  </si>
  <si>
    <t xml:space="preserve"> 10 x10 cm</t>
  </si>
  <si>
    <t>20 x 30 cm</t>
  </si>
  <si>
    <t>rozm.: 10 x 20 cm</t>
  </si>
  <si>
    <t>rozm.: 5 x 35 cm</t>
  </si>
  <si>
    <t>*  Wymagany jeden producent</t>
  </si>
  <si>
    <t xml:space="preserve">Postać/Opakowanie </t>
  </si>
  <si>
    <t xml:space="preserve"> 7 ml</t>
  </si>
  <si>
    <t>7 ml płyn  1 fiol</t>
  </si>
  <si>
    <t>5000 cSt; 10ml</t>
  </si>
  <si>
    <t>Dimetylosulfotlenek</t>
  </si>
  <si>
    <t>10 ml  Multi-dose</t>
  </si>
  <si>
    <t>krio-konserwant w pojemnikach wielodawkowych wyposażonych w zamknięcia typu Flipoff-tearoff</t>
  </si>
  <si>
    <t>Dieta kompletna pod względem odżywczym, wysokobiałkowa, oparta na białku serwatkowym, niskowęglowodanowa.  Zawiera witaminy, składniki mineralne, L-karnitynę, taurynę. Przeznaczona do podawania dojelitowego.  Produkt bezglutenowy.</t>
  </si>
  <si>
    <t>500 ml, butelka</t>
  </si>
  <si>
    <t xml:space="preserve">W 100 ml: tłuszcz 4,0 g, w tym: kw. tł. nasycone 1,7 g, trójglicerydy średniołancuchowe 1,6 g, kw. tłuszczowe jednonienasycone 1,1 g, kw. tłuszczowe wielonienasycone 0,7 g, LCPUFA (DHA 14,5 mg, ARA 14,5 mg), kw. linolowy 0,56 g, kw. linolenowy 76,9 mg, weglowodany 8,1 g, w tym: cukry 4,2 g, w tym: laktoza 3,7 g, białko 2,9 g, sól 0,13 g, Witaminy:  A 369,8 ­g ER; D 3,7­g, E 3,6 mg , K 6,4 ­g, C 20,7 mg, B1 0,14 mg, ryboflawina (B2) 0,20 mg, niacyna (B3) 1,60 mg EN, wit. B6 0,09 mg, kwas foliowy 40,51 ­g, wit. B12 0,23 ­g, biotyna (B7) 3,95 ­g, kw. pantotenowy (B5) 0,80 mg, Skł. mineralne: sód 50,9 mg, potas 119,45 mg, chlorki 75,83 mg, wapń 116,34 mg, fosfor 76,87 mg, magnez 8,31 mg, żelazo 1,81 mg, cynk 1,2 mg, miedź 83,1 ­g, mangan 12,46 ­g, fluor 0,006 mg, selen 4,78 ­g, chrom ­2,49 ­g, molibden ­3,12 ­g, jod 28,05 ‑g, Inne: cholina 19,94 mg, inozytol 19,94 mg, tauryna 6,34 mg, karnityna 3,12 mg, nukleotydy 2,44 mg. Osmolarność 271 mOsm/l. 40% MCT, Ca/P w optymalnym stosunku 1,5:1 </t>
  </si>
  <si>
    <t>Mleko modyfikowane w płynie dla wcześniaków i niemowląt o bardzo małej masie urodzeniowej do stosowania w szpitalu; płyn, butelka</t>
  </si>
  <si>
    <t>Aqua, Betaine, Olive Oil PEG-7 Esters, Methyl Gluceth-20, Poloxamer 188,Glycerin,Panthenol, Alpha-Glucan Oligosaccharide, Polyaminopropyl Biguanide,BHT.</t>
  </si>
  <si>
    <t>1 op a 20 sztuk</t>
  </si>
  <si>
    <t>chusteczki do specjalistycznej higieny i pielęgnacji brzegów powiek</t>
  </si>
  <si>
    <t>Dinatrii gadoxetas</t>
  </si>
  <si>
    <t>roztwór do wstrzykiwań; amp-strzykawka</t>
  </si>
  <si>
    <t>20 mg/0,2 ml</t>
  </si>
  <si>
    <t>roztwór do wstrzyk., amp-strzyk.</t>
  </si>
  <si>
    <t>40 mg/0,4 ml</t>
  </si>
  <si>
    <t>roztwór do wstrzyk. podsk. lub do lini tętn. ukł. dial., amp.-strzyk.</t>
  </si>
  <si>
    <t>60 mg/0,6 ml</t>
  </si>
  <si>
    <t>80 mg/0,8 ml</t>
  </si>
  <si>
    <t>120 mg/0,8 ml</t>
  </si>
  <si>
    <t>roztwór do wstrz. podsk. lub do linii tętn. ukł. dial., amp.-strzyk.</t>
  </si>
  <si>
    <t>Dostawa różych produktów do Apteki Szpitala Uniwersyteckiego w Krakowie.</t>
  </si>
  <si>
    <r>
      <t xml:space="preserve">Oświadczam, że wybór niniejszej oferty będzie prowadził do powstania u Zamawiającego obowiązku podatkowego zgodnie z przepisami o podatku od towarów i usług w zakresie*: …………………….
………………………………………………………………………………………………………
</t>
    </r>
    <r>
      <rPr>
        <i/>
        <sz val="10"/>
        <rFont val="Times New Roman"/>
        <family val="1"/>
      </rPr>
      <t>*Jeżeli wykonawca nie poda powyższej informacji to Zamawiający przyjmie, że wybór oferty nie będzie prowadził do powstania u Zamawiającego obowiązku podatkowego zgodnie z przepisami o podatku od towarów i usług.</t>
    </r>
  </si>
  <si>
    <t>Oferujemy wykonanie całego przedmiotu zamówienia (w danej części) za cenę:</t>
  </si>
  <si>
    <t>Oświadczamy, że oferujemy realizację przedmiotu zamówienia zgodnie z zasadami określonymi w specyfikacji istotnych warunków zamówienia wraz z załącznikami.</t>
  </si>
  <si>
    <t>Oświadczamy, że zamówienie będziemy wykonywać do czasu wyczerpania kwoty wynagrodzenia umownego, nie dłużej jednak niż przez 18 miesięcy od dnia zawarcia umowy.</t>
  </si>
  <si>
    <t>Methotrexatum * #</t>
  </si>
  <si>
    <t>Methotrexatum * ^ #</t>
  </si>
  <si>
    <t>100 mg/ml, 50 ml</t>
  </si>
  <si>
    <t>Epirubicini hydrochloridum * ^</t>
  </si>
  <si>
    <t>^ wymagane oświadczenie producenta oferowanego produktu leczniczego o gęstości roztworu</t>
  </si>
  <si>
    <t>Thiotepa * ^ #</t>
  </si>
  <si>
    <t>proszek do sporządzania roztworu do wstrzykiwań x 1 fiol</t>
  </si>
  <si>
    <t>20 mg/ml, 1 fiol a 5 ml</t>
  </si>
  <si>
    <t>Cytarabinum * ^ **</t>
  </si>
  <si>
    <t>proszek, 400 g</t>
  </si>
  <si>
    <t>białko 1,9 g/100 ml. Tłuszcz 3,4 g/100 ml ( kw. linolowy 0,61 g/100 ml, kw. α-linolenowy 46 mg/100 ml, ARA 23 mg/100 ml, DHA 11,6 mg/100 ml). Węglowodany 7,5 g/100 ml.  Karnityna, tauryna, cholina, inozytol oraz 0,034% bakterii probiotycznych Lactobacillus rhamnosus GG. 68 kcal/100 ml.  258 mOsmol/l. Produkt bezglutenowy</t>
  </si>
  <si>
    <t>Fenofibratum *</t>
  </si>
  <si>
    <t>Morphini sulfas *</t>
  </si>
  <si>
    <t>Lorazepamum *</t>
  </si>
  <si>
    <t>Pregabalinum * ^ ^^</t>
  </si>
  <si>
    <t>^ wymagane wskazania do stosowania: w bólu neuropatycznym, padaczce i uogólnionych zaburzeniach lękowych - zawarte w CHPL</t>
  </si>
  <si>
    <t>^^ opakowanie nie wieksze niż 60 szt</t>
  </si>
  <si>
    <t>Tacrolimus *</t>
  </si>
  <si>
    <t>Sotaloli hydrochloridum *</t>
  </si>
  <si>
    <t>(333,30 mg + 145,14 mg) /sasz.</t>
  </si>
  <si>
    <t>Teicoplanin *</t>
  </si>
  <si>
    <t>Trehaloza 3mg/ml    Hyaluronian sodu               1,5 mg/ml</t>
  </si>
  <si>
    <t>Krople do oczu butelka a 10 ml</t>
  </si>
  <si>
    <t>(0,2 mg + 3,1 mg + 10 mg)/ml; 0,6 ml</t>
  </si>
  <si>
    <t>opakowań a 10 fiol</t>
  </si>
  <si>
    <t>Oferowana ilość opakowań jednostkowych a 10 fiol</t>
  </si>
  <si>
    <t>proszek do  sporządzania    koncentratu roztworu do infuzji x 10 fiol</t>
  </si>
  <si>
    <t>roztwór do wstrzykiwań, amp</t>
  </si>
  <si>
    <t>Fludrocortisoni acetas + Gramicidinum +
Neomycinum</t>
  </si>
  <si>
    <t>Baclofenum *</t>
  </si>
  <si>
    <t>Nadroparinum calcicum *</t>
  </si>
  <si>
    <t>Gonadoreline **</t>
  </si>
  <si>
    <t>Labetalol **</t>
  </si>
  <si>
    <t>** import docelowy</t>
  </si>
  <si>
    <t>Sodium nitroprusside **</t>
  </si>
  <si>
    <t>BCG ad immunocurationem *</t>
  </si>
  <si>
    <t>Cefepimum *</t>
  </si>
  <si>
    <t>Olanzapinum *</t>
  </si>
  <si>
    <t>Ioversolum *</t>
  </si>
  <si>
    <t>Nazwa handlowa:
Dawka:</t>
  </si>
  <si>
    <t>Hydrożel z alginatem sodowym do autolitycznego usuwania martwicy; z możliwością pozostawienia na ranie do 3 dni *</t>
  </si>
  <si>
    <t>Jałowy opatrunek bakteriobójczy nasączony 10% rozpuszczalnynym żelem jodoformowym *</t>
  </si>
  <si>
    <t xml:space="preserve">Nazwa handlowa:
Wymiary:
</t>
  </si>
  <si>
    <t>Dawka/ Wymiary</t>
  </si>
  <si>
    <t xml:space="preserve">Zestaw opatrunkowy piankowy/gąbkowy duży zawierający:
- podkładkę z przezroczystym drenem odprowadzającym wydzielinę z folią samoprzylepną,  złączem drenu do podłączenia do drenu zbiornika  
- jałowy opatrunek piankowy/gąbkowy o wymiarach w zakresie 26 x 15 x 3,2 cm;
- samoprzylepna folia do mocowania i uszczelniania opatrunku –  min. 2szt ^ *
</t>
  </si>
  <si>
    <t>opakowań a 2 sztuki</t>
  </si>
  <si>
    <t>Oferowana ilość opakowań jednostkowych a 2 sztuki</t>
  </si>
  <si>
    <t>Cena brutto jednego opakowania a 2 sztuki</t>
  </si>
  <si>
    <t>wchłanialna łatka hemostatyczna celuloza impregnowana buforowanymi solami, trylizyną oraz glikolem polietylenowym bez dodatków pochodzenia ludzkiego bądż zwierzęcego; po złożeniu zwinięciu przechodząca przez trokar; możliwa do przechowywania w temperaturze pokojowej *</t>
  </si>
  <si>
    <t>Nazwa handlowa:
Wymiary:</t>
  </si>
  <si>
    <t>opatrunek wykonany w technologii typu Hydrofiber z dodatkiem srebra jonowego wdbudowanego w strukturę włókien *</t>
  </si>
  <si>
    <t>Celuloza regenerowana w procesie utleniania, pH 2,5-3,5 * ^</t>
  </si>
  <si>
    <t>Celuloza regenerowana w procesie utleniania, o budowie mikrowłókienkowej złożonej z min 7 warstw,  pH 2,5-3,5 * ^</t>
  </si>
  <si>
    <t>Bakterjobójczy, sterylny opatrunek piankowy nasączony poliheksametylenobiguanidem 0,5% *</t>
  </si>
  <si>
    <t>* Wyrób medyczny lub Produkt biobójczy lub Produkt leczniczy</t>
  </si>
  <si>
    <t>opakowań a 50 zestawów 1+1</t>
  </si>
  <si>
    <t>Oferowana ilość jednostkowych opakowań a 50 zestawów 1+1</t>
  </si>
  <si>
    <t>Cena brutto jednego opakowania a 50 zestawów 1+1</t>
  </si>
  <si>
    <t>Izopropanol 70% *</t>
  </si>
  <si>
    <t>* Wyrób medyczny lub Produkt biobójczy lub Produkt Leczniczy</t>
  </si>
  <si>
    <t>opakowań a 10 pojemników</t>
  </si>
  <si>
    <t>Oferowana ilość jednostkowych opakowań a 10 pojemników</t>
  </si>
  <si>
    <t>Cena brutto jednego opakowania a 10 pojemników</t>
  </si>
  <si>
    <t xml:space="preserve">w 100 ml płynu: tłuszcz - 3,7 g, w tym: nasycone kwasy tłuszczowe - 2,2 g; MCT - 1,8 g; jednonienasycone kwasy tłuszczowe - 0,58 g; wielonienasycone kwasy tłuszczowe - 0,49 g; węglowodany - 7,3 g; błonnik - 0 g; białko - 9,3 g; 420 kJ  (100 kcal),  278 mOsm/l
</t>
  </si>
  <si>
    <t>opakowań a 20 sztuk</t>
  </si>
  <si>
    <t>Oferowana ilość jednostkowych opakowań a 20 sztuk</t>
  </si>
  <si>
    <t>Cena brutto jednego opakowania a 20 sztuk</t>
  </si>
  <si>
    <t>0,25 mmol/ml (181,43 mg/ml); 10 ml</t>
  </si>
  <si>
    <t>Enoxaparinum natricum *</t>
  </si>
  <si>
    <t>Kod EAN (jeżeli dotyczy)</t>
  </si>
  <si>
    <t>Postać</t>
  </si>
  <si>
    <t>Nazwa handlowa:
Wymiary:
Postać:</t>
  </si>
  <si>
    <t>rozm.: 5 x 7-7,5 cm</t>
  </si>
  <si>
    <t>wymagana wielkość gazika po rozłożeniu: min. 3 cm x 6 cm, max. 9 cm x 12 cm</t>
  </si>
  <si>
    <t>Zestaw do iniekcji składający się z dwóch  saszetek, hermetycznie zamknietych, połączonych ze sobą, -jednej zawierającej nasączony alkoholem izopropylowym - sterylny gazik, drugiej zawierającej suchy, sterylny gazik x 50 zestawów</t>
  </si>
  <si>
    <t>wymagana wielkość gazika po rozłożeniu: min. 3 cm x 6 cm , max. 6 cm x 12 cm</t>
  </si>
  <si>
    <t>Producent</t>
  </si>
  <si>
    <t>Kod EAN (jeżeli dotyczy</t>
  </si>
  <si>
    <t>** opakowanie nie większe niż 30 szt</t>
  </si>
  <si>
    <t xml:space="preserve">*** opakowanie nie większe niż 60 szt </t>
  </si>
  <si>
    <t>* opakowanie nie większe niż 30 szt</t>
  </si>
  <si>
    <t xml:space="preserve">Aripiprazole </t>
  </si>
  <si>
    <t xml:space="preserve">Omeprazolum </t>
  </si>
  <si>
    <t>(2 500 j.m. + 25 j.m. + 1 mg)/ml; 5 ml</t>
  </si>
  <si>
    <r>
      <t xml:space="preserve">krople do oczu i uszu, zawiesina, butelka </t>
    </r>
    <r>
      <rPr>
        <strike/>
        <sz val="11"/>
        <rFont val="Times New Roman"/>
        <family val="1"/>
      </rPr>
      <t>5 ml</t>
    </r>
  </si>
  <si>
    <t xml:space="preserve"> 10 ml płyn szklana strzykawka kompatybilna z aparatem będacym na wyposażeniu zamawiającego</t>
  </si>
  <si>
    <t>gaza hemostatyczna</t>
  </si>
  <si>
    <t>Oświadczamy, że oferowane przez nas w części: 50-51, produkty biobójcze są dopuszczone do obrotu na zasadach określonych w ustawie o produktach biobójczych. Jednocześnie oświadczamy, że na każdorazowe wezwanie Zamawiającego przedstawimy dokumenty dopuszczające do obrotu i używania na terenie Polski. (dotyczy wykonawców oferujących produkty biobójcze)</t>
  </si>
  <si>
    <t>Podmiot Odpowiedzialny (dotyczy poz. 1-13, 16-23); Producent (dotyczy poz. 14-15)</t>
  </si>
  <si>
    <t>postać stała doustna ***</t>
  </si>
  <si>
    <t>tabl. lub kaps. o przedłużonym uwalnianiu **</t>
  </si>
  <si>
    <t>stała postać doustna *</t>
  </si>
  <si>
    <t>stałą postać doustna *</t>
  </si>
  <si>
    <t>krople do oczu, zawiesina, butelka</t>
  </si>
  <si>
    <t>dla dawki 30 mcg:
Nazwa handlowa:
Dawka:
Postać/ Opakowanie:
dla dawki 50 mcg:
Nazwa handlowa:
Dawka:
Postać/ Opakowanie:
dla dawki 75 mcg:
Nazwa handlowa:
Dawka:
Postać/ Opakowanie:
dla dawki 100 mcg:
Nazwa handlowa:
Dawka:
Postać/ Opakowanie:
dla dawki 120 mcg:
Nazwa handlowa:
Dawka:
Postać/ Opakowanie:</t>
  </si>
  <si>
    <t xml:space="preserve">dla dawki 150 mcg:
Nazwa handlowa:
Dawka:
Postać/ Opakowanie:
dla dawki 200 mcg:
Nazwa handlowa:
Dawka:
Postać/ Opakowanie:
</t>
  </si>
  <si>
    <t>dla dawki 30 mcg:
dla dawki 50 mcg:
dla dawki 75 mcg:
dla dawki 100 mcg:
dla dawki 120 mcg:</t>
  </si>
  <si>
    <t>dla dawki 150 mcg:
dla dawki 200 mcg:</t>
  </si>
  <si>
    <t>zestawów</t>
  </si>
  <si>
    <t>Ilość sztuk/ zestawów w opakowaniu jednostkowym</t>
  </si>
  <si>
    <t>10 x 10 cm lub 10,2 x 10,2 cm</t>
  </si>
  <si>
    <t>5 x 10 cm +/- 1 cm</t>
  </si>
  <si>
    <t>2 x 4 cm +/- 1 cm</t>
  </si>
  <si>
    <t>rozm.: 5,1 x 10,2 cm</t>
  </si>
  <si>
    <t>15 - 15,5 cm x 15 - 15,5 cm</t>
  </si>
  <si>
    <t>20 - 20,5 cm x 20 - 20,5 cm</t>
  </si>
  <si>
    <t>Izopropanol 70%, o spektrum działania: B, Tbc, F * ^</t>
  </si>
  <si>
    <t>^ Wymagane materiały firmowe zgodnie z pkt. 6.5.9.4 specyfikacji.</t>
  </si>
  <si>
    <t>^ preparat kompatybilny z aparatem Constellation firmy Alcon stosowanym na Oddziale Klinicznym Okulistyki</t>
  </si>
  <si>
    <t>^^ Wymagane materiały firmowe zgodnie z pkt. 6.5.9.4 specyfikacji.</t>
  </si>
  <si>
    <t>Wysokooczyszczony,dwupierścieniowy węglowodór nasycony o wzorze chemicznym C10F18,stosowany w chirurgii okulistycznej  w celu śródoperacyjnej czasowej tamponady siatkówki podczas odwarstwiania siatkówki , wymagane parametry: ciężar właściwy 1,93g/cm3, współczynnik załamania światła n=1,31 ( przy temp 20 °C), lepkość 5,53 mpas ( przy temp 25 °C), temperatura wrzenia 140,4-142,4 ; produkt sterylny, gotowy do użycia * ^ ^^</t>
  </si>
  <si>
    <t>Wysokooczyszczony olej silikonowy   stosowany w chirurgii okulistycznej w celu endotamponady siatkówki . Wymagane parametry :lepkości 5000 mpas, ciężar właściwy 0,97g/cm3 (przy temp. 25 °C), współczynnik załamania światła n=1,40, napięcie powierzchniowe 21mN/m (względem powietrza), międzygraniczne napięcie 40mN/m (względem wody), produkt sterylny, gotowy do użycia * ^ ^^</t>
  </si>
  <si>
    <t>saszetki /hermetycznie zamknięte/ - zawierające nasączony alkoholem izopropylowym -  gazik</t>
  </si>
  <si>
    <t>Podmiot Odpowiedzialny (dotyczy poz. 1-10, 12-16); Wytwórca (dotyczy poz. 11) Producent (dotyczy poz. 17)</t>
  </si>
  <si>
    <t>Kod EAN (dotyczy poz. 1-10, 12-16);  Jeżeli dotyczy (poz 11, 17)</t>
  </si>
  <si>
    <t>^wymagane parametry: opatrunki hemostatyczne nie żelujące się i umożliwiające repozycjonowanie, czas wchłaniania 7-14 dni, spektrum działania bakteriobójczego MRSA, MRSE, PRSP, VRE, pH 2,5-3,5; potwierdzone dokumentacją zgodnie z pkt. 6.5.9.3 specyfikacji.</t>
  </si>
  <si>
    <t>Oświadczamy, że oferowane przez nas w części 56, kosmetyki są dopuszczone do obrotu i udostępniania na terenie Polski na zasadach określonych w ustawie o produktach kosmetycznych. Jednocześnie oświadczamy, że na każdorazowe wezwanie Zamawiającego przedstawimy dokumenty dopuszczające do obrotu i udostępniania na terenie Polski. (dotyczy wykonawców oferujących kosmetyki).</t>
  </si>
  <si>
    <t>2850 j.m. a.Xa/0,3 ml</t>
  </si>
  <si>
    <t>Oświadczamy, że oferowane przez nas w części: 1-7, 8 (poz. 1-13, poz. 16-23), 9-16, 17 (poz. 1-10, poz. 12-16), 18-41, 50-51, 57-58, produkty lecznicze są dopuszczone do obrotu na terenie Polski na zasadach określonych w art. 3 lub 4 ust. 1 i 2 lub 4a ustawy prawo farmaceutyczne. Jednocześnie oświadczamy, że na każdorazowe wezwanie Zamawiającego przedstawimy dokumenty dopuszczające do obrotu na terenie Polski. (dotyczy wykonawców oferujących produkty lecznicze)</t>
  </si>
  <si>
    <t>Oświadczamy, że oferowane przez nas w części: 17 (poz. 11), 42-53,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</si>
  <si>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Oświadczamy, że oferowane przez nas w części: 8 (poz. 14-15), 17 (poz. 17), 54-55, dietetyczne środki spożywcze specjalnego przeznaczenia medycznego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</si>
</sst>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quot; &quot;#,##0.00&quot;    &quot;;&quot;-&quot;#,##0.00&quot;    &quot;;&quot; -&quot;00&quot;    &quot;;&quot; &quot;@&quot; &quot;"/>
    <numFmt numFmtId="183" formatCode="&quot; &quot;#,##0&quot;    &quot;;&quot;-&quot;#,##0&quot;    &quot;;&quot; -&quot;00&quot;    &quot;;&quot; &quot;@&quot; &quot;"/>
    <numFmt numFmtId="184" formatCode="[$-415]d\ mmmm\ yyyy"/>
  </numFmts>
  <fonts count="63">
    <font>
      <sz val="10"/>
      <name val="Arial CE"/>
      <family val="0"/>
    </font>
    <font>
      <u val="single"/>
      <sz val="10"/>
      <color indexed="12"/>
      <name val="Arial CE"/>
      <family val="0"/>
    </font>
    <font>
      <u val="single"/>
      <sz val="10"/>
      <color indexed="36"/>
      <name val="Arial CE"/>
      <family val="0"/>
    </font>
    <font>
      <sz val="10"/>
      <name val="Arial"/>
      <family val="2"/>
    </font>
    <font>
      <sz val="8"/>
      <name val="Arial CE"/>
      <family val="0"/>
    </font>
    <font>
      <sz val="11"/>
      <name val="Times New Roman"/>
      <family val="1"/>
    </font>
    <font>
      <b/>
      <sz val="11"/>
      <name val="Times New Roman"/>
      <family val="1"/>
    </font>
    <font>
      <i/>
      <sz val="10"/>
      <name val="Times New Roman"/>
      <family val="1"/>
    </font>
    <font>
      <strike/>
      <sz val="11"/>
      <color indexed="10"/>
      <name val="Times New Roman"/>
      <family val="1"/>
    </font>
    <font>
      <strike/>
      <sz val="11"/>
      <name val="Times New Roman"/>
      <family val="1"/>
    </font>
    <font>
      <sz val="10"/>
      <name val="Times New Roman"/>
      <family val="1"/>
    </font>
    <font>
      <sz val="11"/>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trike/>
      <sz val="11"/>
      <color indexed="10"/>
      <name val="Times New Roman"/>
      <family val="1"/>
    </font>
    <font>
      <sz val="11"/>
      <color indexed="8"/>
      <name val="Times New Roman"/>
      <family val="1"/>
    </font>
    <font>
      <b/>
      <sz val="11"/>
      <color indexed="10"/>
      <name val="Times New Roman"/>
      <family val="1"/>
    </font>
    <font>
      <b/>
      <sz val="11"/>
      <color indexed="8"/>
      <name val="Times New Roman"/>
      <family val="1"/>
    </font>
    <font>
      <sz val="10"/>
      <color indexed="8"/>
      <name val="Arial CE"/>
      <family val="0"/>
    </font>
    <font>
      <sz val="11"/>
      <color indexed="10"/>
      <name val="Times New Roman"/>
      <family val="1"/>
    </font>
    <font>
      <sz val="10"/>
      <color indexed="10"/>
      <name val="Arial CE"/>
      <family val="0"/>
    </font>
    <font>
      <sz val="11"/>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trike/>
      <sz val="11"/>
      <color rgb="FFFF0000"/>
      <name val="Times New Roman"/>
      <family val="1"/>
    </font>
    <font>
      <sz val="11"/>
      <color theme="1"/>
      <name val="Times New Roman"/>
      <family val="1"/>
    </font>
    <font>
      <b/>
      <sz val="11"/>
      <color rgb="FFFF0000"/>
      <name val="Times New Roman"/>
      <family val="1"/>
    </font>
    <font>
      <b/>
      <sz val="11"/>
      <color theme="1"/>
      <name val="Times New Roman"/>
      <family val="1"/>
    </font>
    <font>
      <sz val="10"/>
      <color theme="1"/>
      <name val="Arial CE"/>
      <family val="0"/>
    </font>
    <font>
      <sz val="11"/>
      <color rgb="FFFF0000"/>
      <name val="Times New Roman"/>
      <family val="1"/>
    </font>
    <font>
      <sz val="10"/>
      <color rgb="FFFF0000"/>
      <name val="Arial CE"/>
      <family val="0"/>
    </font>
    <font>
      <sz val="11"/>
      <color rgb="FFFF0000"/>
      <name val="Arial CE"/>
      <family val="0"/>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3" fillId="32" borderId="0" applyNumberFormat="0" applyBorder="0" applyAlignment="0" applyProtection="0"/>
  </cellStyleXfs>
  <cellXfs count="152">
    <xf numFmtId="0" fontId="0" fillId="0" borderId="0" xfId="0" applyAlignment="1">
      <alignment/>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protection locked="0"/>
    </xf>
    <xf numFmtId="9" fontId="5" fillId="0" borderId="0" xfId="0" applyNumberFormat="1" applyFont="1" applyFill="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wrapText="1"/>
      <protection locked="0"/>
    </xf>
    <xf numFmtId="168" fontId="5" fillId="0" borderId="0" xfId="0" applyNumberFormat="1"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3" fontId="6" fillId="0" borderId="0" xfId="0" applyNumberFormat="1" applyFont="1" applyFill="1" applyAlignment="1" applyProtection="1">
      <alignment horizontal="left" vertical="top"/>
      <protection locked="0"/>
    </xf>
    <xf numFmtId="3" fontId="6" fillId="0" borderId="0" xfId="0" applyNumberFormat="1" applyFont="1" applyFill="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4" fontId="5" fillId="0" borderId="10" xfId="0" applyNumberFormat="1" applyFont="1" applyFill="1" applyBorder="1" applyAlignment="1" applyProtection="1">
      <alignment horizontal="left" vertical="top" wrapText="1" shrinkToFit="1"/>
      <protection locked="0"/>
    </xf>
    <xf numFmtId="1" fontId="5" fillId="0" borderId="10" xfId="0" applyNumberFormat="1" applyFont="1" applyFill="1" applyBorder="1" applyAlignment="1" applyProtection="1">
      <alignment horizontal="left" vertical="top" wrapText="1" shrinkToFit="1"/>
      <protection locked="0"/>
    </xf>
    <xf numFmtId="44" fontId="5" fillId="0" borderId="1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5" fillId="0" borderId="10"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3" fontId="6" fillId="0" borderId="10" xfId="0" applyNumberFormat="1" applyFont="1" applyFill="1" applyBorder="1" applyAlignment="1" applyProtection="1">
      <alignment horizontal="left" vertical="top" wrapText="1"/>
      <protection locked="0"/>
    </xf>
    <xf numFmtId="44" fontId="5" fillId="0" borderId="10" xfId="67" applyNumberFormat="1" applyFont="1" applyFill="1" applyBorder="1" applyAlignment="1" applyProtection="1">
      <alignment horizontal="left" vertical="top" wrapText="1"/>
      <protection locked="0"/>
    </xf>
    <xf numFmtId="44" fontId="5"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Alignment="1" applyProtection="1">
      <alignment horizontal="justify" vertical="top" wrapText="1"/>
      <protection locked="0"/>
    </xf>
    <xf numFmtId="49" fontId="5" fillId="0" borderId="0"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right" vertical="top" wrapText="1"/>
      <protection locked="0"/>
    </xf>
    <xf numFmtId="3" fontId="6" fillId="0" borderId="11" xfId="42" applyNumberFormat="1" applyFont="1" applyFill="1" applyBorder="1" applyAlignment="1" applyProtection="1">
      <alignment horizontal="left" vertical="top" wrapText="1"/>
      <protection locked="0"/>
    </xf>
    <xf numFmtId="0" fontId="5" fillId="0" borderId="10" xfId="0" applyFont="1" applyFill="1" applyBorder="1" applyAlignment="1">
      <alignment horizontal="left" vertical="top" wrapText="1"/>
    </xf>
    <xf numFmtId="3" fontId="5" fillId="0" borderId="10" xfId="42" applyNumberFormat="1" applyFont="1" applyFill="1" applyBorder="1" applyAlignment="1">
      <alignment horizontal="left" vertical="top" wrapText="1"/>
    </xf>
    <xf numFmtId="0" fontId="5" fillId="0" borderId="0" xfId="0" applyFont="1" applyFill="1" applyAlignment="1" applyProtection="1">
      <alignment horizontal="right" vertical="top"/>
      <protection locked="0"/>
    </xf>
    <xf numFmtId="44" fontId="5" fillId="0" borderId="0" xfId="67"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0" fontId="54" fillId="0" borderId="10" xfId="0" applyFont="1" applyFill="1" applyBorder="1" applyAlignment="1" applyProtection="1">
      <alignment horizontal="left" vertical="top" wrapText="1"/>
      <protection locked="0"/>
    </xf>
    <xf numFmtId="0" fontId="55" fillId="0" borderId="10" xfId="0" applyFont="1" applyFill="1" applyBorder="1" applyAlignment="1">
      <alignment horizontal="left" vertical="top" wrapText="1"/>
    </xf>
    <xf numFmtId="0" fontId="55" fillId="0" borderId="12" xfId="0" applyFont="1" applyFill="1" applyBorder="1" applyAlignment="1" applyProtection="1">
      <alignment horizontal="left" vertical="top" wrapText="1"/>
      <protection locked="0"/>
    </xf>
    <xf numFmtId="0" fontId="55" fillId="0" borderId="0" xfId="0" applyFont="1" applyFill="1" applyAlignment="1" applyProtection="1">
      <alignment horizontal="left" vertical="top"/>
      <protection locked="0"/>
    </xf>
    <xf numFmtId="0" fontId="5" fillId="0" borderId="0" xfId="0" applyFont="1" applyFill="1" applyBorder="1" applyAlignment="1">
      <alignment horizontal="left" vertical="top" wrapText="1"/>
    </xf>
    <xf numFmtId="3" fontId="5" fillId="0" borderId="0" xfId="42" applyNumberFormat="1" applyFont="1" applyFill="1" applyBorder="1" applyAlignment="1">
      <alignment horizontal="left" vertical="top" wrapText="1"/>
    </xf>
    <xf numFmtId="4" fontId="5" fillId="0" borderId="0" xfId="0" applyNumberFormat="1" applyFont="1" applyFill="1" applyBorder="1" applyAlignment="1" applyProtection="1">
      <alignment horizontal="left" vertical="top" wrapText="1" shrinkToFit="1"/>
      <protection locked="0"/>
    </xf>
    <xf numFmtId="1" fontId="5" fillId="0" borderId="0" xfId="0" applyNumberFormat="1" applyFont="1" applyFill="1" applyBorder="1" applyAlignment="1" applyProtection="1">
      <alignment horizontal="left" vertical="top" wrapText="1" shrinkToFit="1"/>
      <protection locked="0"/>
    </xf>
    <xf numFmtId="44" fontId="5" fillId="0" borderId="0" xfId="0" applyNumberFormat="1"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13" xfId="0" applyFont="1" applyFill="1" applyBorder="1" applyAlignment="1">
      <alignment horizontal="left" vertical="top" wrapText="1"/>
    </xf>
    <xf numFmtId="0" fontId="5" fillId="0" borderId="14" xfId="0" applyFont="1" applyFill="1" applyBorder="1" applyAlignment="1" applyProtection="1">
      <alignment horizontal="left" vertical="top" wrapText="1"/>
      <protection locked="0"/>
    </xf>
    <xf numFmtId="4" fontId="5" fillId="0" borderId="13" xfId="0" applyNumberFormat="1" applyFont="1" applyFill="1" applyBorder="1" applyAlignment="1" applyProtection="1">
      <alignment horizontal="left" vertical="top" wrapText="1" shrinkToFit="1"/>
      <protection locked="0"/>
    </xf>
    <xf numFmtId="1" fontId="5" fillId="0" borderId="13" xfId="0" applyNumberFormat="1" applyFont="1" applyFill="1" applyBorder="1" applyAlignment="1" applyProtection="1">
      <alignment horizontal="left" vertical="top" wrapText="1" shrinkToFit="1"/>
      <protection locked="0"/>
    </xf>
    <xf numFmtId="44" fontId="5" fillId="0" borderId="13" xfId="0" applyNumberFormat="1"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5" xfId="0" applyFont="1" applyFill="1" applyBorder="1" applyAlignment="1">
      <alignment horizontal="left" vertical="top" wrapText="1"/>
    </xf>
    <xf numFmtId="3" fontId="5" fillId="0" borderId="15" xfId="42" applyNumberFormat="1" applyFont="1" applyFill="1" applyBorder="1" applyAlignment="1">
      <alignment horizontal="left" vertical="top" wrapText="1"/>
    </xf>
    <xf numFmtId="4" fontId="5" fillId="0" borderId="15" xfId="0" applyNumberFormat="1" applyFont="1" applyFill="1" applyBorder="1" applyAlignment="1" applyProtection="1">
      <alignment horizontal="left" vertical="top" wrapText="1" shrinkToFit="1"/>
      <protection locked="0"/>
    </xf>
    <xf numFmtId="1" fontId="5" fillId="0" borderId="15" xfId="0" applyNumberFormat="1" applyFont="1" applyFill="1" applyBorder="1" applyAlignment="1" applyProtection="1">
      <alignment horizontal="left" vertical="top" wrapText="1" shrinkToFit="1"/>
      <protection locked="0"/>
    </xf>
    <xf numFmtId="44" fontId="5" fillId="0" borderId="15" xfId="0" applyNumberFormat="1" applyFont="1" applyFill="1" applyBorder="1" applyAlignment="1" applyProtection="1">
      <alignment horizontal="left" vertical="top" wrapText="1"/>
      <protection locked="0"/>
    </xf>
    <xf numFmtId="0" fontId="5" fillId="0" borderId="0" xfId="0" applyFont="1" applyFill="1" applyBorder="1" applyAlignment="1">
      <alignment horizontal="left" vertical="top"/>
    </xf>
    <xf numFmtId="0" fontId="55" fillId="0" borderId="0" xfId="0" applyFont="1" applyFill="1" applyBorder="1" applyAlignment="1">
      <alignment horizontal="left" vertical="top" wrapText="1"/>
    </xf>
    <xf numFmtId="0" fontId="55" fillId="0" borderId="0" xfId="0" applyFont="1" applyFill="1" applyBorder="1" applyAlignment="1" applyProtection="1">
      <alignment horizontal="left" vertical="top" wrapText="1"/>
      <protection locked="0"/>
    </xf>
    <xf numFmtId="1" fontId="55" fillId="0" borderId="15" xfId="0" applyNumberFormat="1" applyFont="1" applyFill="1" applyBorder="1" applyAlignment="1" applyProtection="1">
      <alignment horizontal="center" vertical="top" wrapText="1" shrinkToFit="1"/>
      <protection locked="0"/>
    </xf>
    <xf numFmtId="0" fontId="55" fillId="0" borderId="13" xfId="0" applyFont="1" applyFill="1" applyBorder="1" applyAlignment="1">
      <alignment horizontal="left" vertical="top" wrapText="1"/>
    </xf>
    <xf numFmtId="44" fontId="5" fillId="0" borderId="15" xfId="67" applyNumberFormat="1"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vertical="top" wrapText="1"/>
      <protection locked="0"/>
    </xf>
    <xf numFmtId="0" fontId="5" fillId="0" borderId="10" xfId="0" applyFont="1" applyFill="1" applyBorder="1" applyAlignment="1">
      <alignment vertical="top" wrapText="1"/>
    </xf>
    <xf numFmtId="4" fontId="5" fillId="0" borderId="10" xfId="0" applyNumberFormat="1" applyFont="1" applyFill="1" applyBorder="1" applyAlignment="1" applyProtection="1">
      <alignment vertical="top" wrapText="1" shrinkToFit="1"/>
      <protection locked="0"/>
    </xf>
    <xf numFmtId="44" fontId="5" fillId="0" borderId="10" xfId="0" applyNumberFormat="1" applyFont="1" applyFill="1" applyBorder="1" applyAlignment="1" applyProtection="1">
      <alignment vertical="top" wrapText="1"/>
      <protection locked="0"/>
    </xf>
    <xf numFmtId="0" fontId="5" fillId="0" borderId="10" xfId="0" applyFont="1" applyFill="1" applyBorder="1" applyAlignment="1" applyProtection="1">
      <alignment horizontal="left" vertical="top"/>
      <protection locked="0"/>
    </xf>
    <xf numFmtId="0" fontId="55" fillId="0" borderId="10" xfId="0" applyFont="1" applyFill="1" applyBorder="1" applyAlignment="1" applyProtection="1">
      <alignment vertical="top" wrapText="1"/>
      <protection locked="0"/>
    </xf>
    <xf numFmtId="0" fontId="58" fillId="0" borderId="10" xfId="0" applyFont="1" applyBorder="1" applyAlignment="1">
      <alignment vertical="top" wrapText="1"/>
    </xf>
    <xf numFmtId="0" fontId="55" fillId="0" borderId="10" xfId="0" applyFont="1" applyBorder="1" applyAlignment="1">
      <alignment vertical="top"/>
    </xf>
    <xf numFmtId="0" fontId="5" fillId="0" borderId="10" xfId="0" applyFont="1" applyBorder="1" applyAlignment="1">
      <alignment vertical="top"/>
    </xf>
    <xf numFmtId="0" fontId="5" fillId="0" borderId="10" xfId="0" applyFont="1" applyFill="1" applyBorder="1" applyAlignment="1">
      <alignment horizontal="left" vertical="top"/>
    </xf>
    <xf numFmtId="3" fontId="55" fillId="0" borderId="0" xfId="42" applyNumberFormat="1" applyFont="1" applyFill="1" applyBorder="1" applyAlignment="1">
      <alignment horizontal="left" vertical="top" wrapText="1"/>
    </xf>
    <xf numFmtId="0" fontId="5" fillId="0" borderId="10" xfId="0" applyNumberFormat="1" applyFont="1" applyFill="1" applyBorder="1" applyAlignment="1" applyProtection="1">
      <alignment horizontal="left" vertical="top" wrapText="1" shrinkToFit="1"/>
      <protection locked="0"/>
    </xf>
    <xf numFmtId="0" fontId="5" fillId="0" borderId="10" xfId="0" applyNumberFormat="1" applyFont="1" applyFill="1" applyBorder="1" applyAlignment="1" applyProtection="1">
      <alignment horizontal="left" vertical="top" wrapText="1"/>
      <protection locked="0"/>
    </xf>
    <xf numFmtId="3" fontId="55" fillId="0" borderId="10" xfId="42" applyNumberFormat="1" applyFont="1" applyFill="1" applyBorder="1" applyAlignment="1">
      <alignment horizontal="center" vertical="top" wrapText="1"/>
    </xf>
    <xf numFmtId="3" fontId="5" fillId="0" borderId="10" xfId="42" applyNumberFormat="1" applyFont="1" applyFill="1" applyBorder="1" applyAlignment="1">
      <alignment horizontal="center" vertical="top" wrapText="1"/>
    </xf>
    <xf numFmtId="3" fontId="5" fillId="0" borderId="10" xfId="0" applyNumberFormat="1" applyFont="1" applyFill="1" applyBorder="1" applyAlignment="1" applyProtection="1">
      <alignment horizontal="center" vertical="top" wrapText="1"/>
      <protection locked="0"/>
    </xf>
    <xf numFmtId="0" fontId="5" fillId="0" borderId="10" xfId="0" applyNumberFormat="1" applyFont="1" applyFill="1" applyBorder="1" applyAlignment="1" applyProtection="1">
      <alignment vertical="top" wrapText="1" shrinkToFit="1"/>
      <protection locked="0"/>
    </xf>
    <xf numFmtId="0" fontId="5" fillId="0" borderId="15" xfId="0" applyFont="1" applyFill="1" applyBorder="1" applyAlignment="1" applyProtection="1">
      <alignment vertical="top" wrapText="1"/>
      <protection locked="0"/>
    </xf>
    <xf numFmtId="0" fontId="5" fillId="0" borderId="15" xfId="0" applyFont="1" applyFill="1" applyBorder="1" applyAlignment="1">
      <alignment vertical="top" wrapText="1"/>
    </xf>
    <xf numFmtId="3" fontId="5" fillId="0" borderId="15" xfId="42" applyNumberFormat="1" applyFont="1" applyFill="1" applyBorder="1" applyAlignment="1">
      <alignment horizontal="center" vertical="top" wrapText="1"/>
    </xf>
    <xf numFmtId="4" fontId="5" fillId="0" borderId="15" xfId="0" applyNumberFormat="1" applyFont="1" applyFill="1" applyBorder="1" applyAlignment="1" applyProtection="1">
      <alignment vertical="top" wrapText="1" shrinkToFit="1"/>
      <protection locked="0"/>
    </xf>
    <xf numFmtId="0" fontId="5" fillId="0" borderId="15" xfId="0" applyNumberFormat="1" applyFont="1" applyFill="1" applyBorder="1" applyAlignment="1" applyProtection="1">
      <alignment vertical="top" wrapText="1" shrinkToFit="1"/>
      <protection locked="0"/>
    </xf>
    <xf numFmtId="44" fontId="5" fillId="0" borderId="15" xfId="0" applyNumberFormat="1" applyFont="1" applyFill="1" applyBorder="1" applyAlignment="1" applyProtection="1">
      <alignment vertical="top" wrapText="1"/>
      <protection locked="0"/>
    </xf>
    <xf numFmtId="9" fontId="5"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vertical="top" wrapText="1"/>
      <protection locked="0"/>
    </xf>
    <xf numFmtId="4" fontId="5" fillId="0" borderId="0" xfId="0" applyNumberFormat="1" applyFont="1" applyFill="1" applyBorder="1" applyAlignment="1" applyProtection="1">
      <alignment vertical="top" wrapText="1" shrinkToFit="1"/>
      <protection locked="0"/>
    </xf>
    <xf numFmtId="0" fontId="5" fillId="0" borderId="0" xfId="0" applyNumberFormat="1" applyFont="1" applyFill="1" applyBorder="1" applyAlignment="1" applyProtection="1">
      <alignment vertical="top" wrapText="1" shrinkToFit="1"/>
      <protection locked="0"/>
    </xf>
    <xf numFmtId="44" fontId="5" fillId="0" borderId="0" xfId="0" applyNumberFormat="1" applyFont="1" applyFill="1" applyBorder="1" applyAlignment="1" applyProtection="1">
      <alignment vertical="top" wrapText="1"/>
      <protection locked="0"/>
    </xf>
    <xf numFmtId="3" fontId="5" fillId="0" borderId="13" xfId="42" applyNumberFormat="1" applyFont="1" applyFill="1" applyBorder="1" applyAlignment="1">
      <alignment horizontal="center" vertical="top" wrapText="1"/>
    </xf>
    <xf numFmtId="0" fontId="5" fillId="0" borderId="13" xfId="0" applyNumberFormat="1" applyFont="1" applyFill="1" applyBorder="1" applyAlignment="1" applyProtection="1">
      <alignment horizontal="left" vertical="top" wrapText="1" shrinkToFit="1"/>
      <protection locked="0"/>
    </xf>
    <xf numFmtId="0" fontId="5" fillId="0" borderId="10" xfId="0" applyNumberFormat="1" applyFont="1" applyFill="1" applyBorder="1" applyAlignment="1" applyProtection="1">
      <alignment horizontal="left" vertical="top"/>
      <protection locked="0"/>
    </xf>
    <xf numFmtId="0" fontId="55" fillId="0" borderId="15" xfId="0" applyFont="1" applyBorder="1" applyAlignment="1">
      <alignment vertical="top"/>
    </xf>
    <xf numFmtId="0" fontId="5" fillId="0" borderId="15" xfId="0" applyFont="1" applyBorder="1" applyAlignment="1">
      <alignment vertical="top"/>
    </xf>
    <xf numFmtId="3" fontId="5" fillId="0" borderId="15" xfId="0" applyNumberFormat="1" applyFont="1" applyFill="1" applyBorder="1" applyAlignment="1" applyProtection="1">
      <alignment horizontal="left" vertical="top" wrapText="1"/>
      <protection locked="0"/>
    </xf>
    <xf numFmtId="2" fontId="5" fillId="0" borderId="13" xfId="0" applyNumberFormat="1" applyFont="1" applyFill="1" applyBorder="1" applyAlignment="1" applyProtection="1">
      <alignment horizontal="left" vertical="top" wrapText="1" shrinkToFit="1"/>
      <protection locked="0"/>
    </xf>
    <xf numFmtId="1" fontId="55" fillId="0" borderId="0" xfId="0" applyNumberFormat="1" applyFont="1" applyFill="1" applyBorder="1" applyAlignment="1" applyProtection="1">
      <alignment horizontal="center" vertical="top" wrapText="1" shrinkToFit="1"/>
      <protection locked="0"/>
    </xf>
    <xf numFmtId="0" fontId="56" fillId="0" borderId="10" xfId="0" applyFont="1" applyFill="1" applyBorder="1" applyAlignment="1" applyProtection="1">
      <alignment horizontal="left" vertical="top" wrapText="1"/>
      <protection locked="0"/>
    </xf>
    <xf numFmtId="0" fontId="59" fillId="0" borderId="10" xfId="0" applyFont="1" applyFill="1" applyBorder="1" applyAlignment="1">
      <alignment horizontal="left" vertical="top" wrapText="1"/>
    </xf>
    <xf numFmtId="0" fontId="60" fillId="0" borderId="10" xfId="0" applyFont="1" applyBorder="1" applyAlignment="1">
      <alignment vertical="top" wrapText="1"/>
    </xf>
    <xf numFmtId="175" fontId="6" fillId="0" borderId="11" xfId="45" applyNumberFormat="1" applyFont="1" applyFill="1" applyBorder="1" applyAlignment="1" applyProtection="1">
      <alignment horizontal="left" vertical="top" wrapText="1"/>
      <protection locked="0"/>
    </xf>
    <xf numFmtId="3" fontId="5" fillId="0" borderId="0" xfId="42" applyNumberFormat="1" applyFont="1" applyFill="1" applyBorder="1" applyAlignment="1">
      <alignment horizontal="center" vertical="top" wrapText="1"/>
    </xf>
    <xf numFmtId="0" fontId="55" fillId="0" borderId="10" xfId="0" applyFont="1" applyBorder="1" applyAlignment="1">
      <alignment vertical="top" wrapText="1"/>
    </xf>
    <xf numFmtId="1" fontId="59" fillId="0" borderId="13" xfId="0" applyNumberFormat="1" applyFont="1" applyFill="1" applyBorder="1" applyAlignment="1" applyProtection="1">
      <alignment horizontal="left" vertical="top" wrapText="1" shrinkToFit="1"/>
      <protection locked="0"/>
    </xf>
    <xf numFmtId="0" fontId="61" fillId="0" borderId="16" xfId="0" applyFont="1" applyFill="1" applyBorder="1" applyAlignment="1">
      <alignment horizontal="left" vertical="top" wrapText="1"/>
    </xf>
    <xf numFmtId="0" fontId="11" fillId="0" borderId="16" xfId="0" applyFont="1" applyFill="1" applyBorder="1" applyAlignment="1">
      <alignment horizontal="left" vertical="top" wrapText="1"/>
    </xf>
    <xf numFmtId="175" fontId="5" fillId="0" borderId="13" xfId="45" applyNumberFormat="1" applyFont="1" applyFill="1" applyBorder="1" applyAlignment="1" applyProtection="1">
      <alignment horizontal="left" vertical="top" wrapText="1"/>
      <protection locked="0"/>
    </xf>
    <xf numFmtId="0" fontId="11" fillId="0" borderId="16" xfId="0" applyFont="1" applyFill="1" applyBorder="1" applyAlignment="1">
      <alignment vertical="top" wrapText="1"/>
    </xf>
    <xf numFmtId="0" fontId="5" fillId="0" borderId="16" xfId="0" applyFont="1" applyFill="1" applyBorder="1" applyAlignment="1">
      <alignment horizontal="left" vertical="top" wrapText="1"/>
    </xf>
    <xf numFmtId="0" fontId="5" fillId="0" borderId="0" xfId="0" applyFont="1" applyFill="1" applyBorder="1" applyAlignment="1" applyProtection="1">
      <alignment horizontal="justify" vertical="top"/>
      <protection locked="0"/>
    </xf>
    <xf numFmtId="0" fontId="5" fillId="0" borderId="10" xfId="0"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7"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55" fillId="0" borderId="0" xfId="0" applyFont="1" applyFill="1" applyBorder="1" applyAlignment="1" applyProtection="1">
      <alignment horizontal="justify" vertical="top" wrapText="1"/>
      <protection locked="0"/>
    </xf>
    <xf numFmtId="0" fontId="6" fillId="0" borderId="1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justify" vertical="top" wrapText="1"/>
      <protection locked="0"/>
    </xf>
    <xf numFmtId="0" fontId="55" fillId="0" borderId="0" xfId="0" applyFont="1" applyFill="1" applyAlignment="1" applyProtection="1">
      <alignment horizontal="left" vertical="top" wrapText="1"/>
      <protection locked="0"/>
    </xf>
    <xf numFmtId="0" fontId="6" fillId="0" borderId="11"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justify" vertical="top" wrapText="1"/>
      <protection locked="0"/>
    </xf>
    <xf numFmtId="0" fontId="5" fillId="0" borderId="0" xfId="0" applyFont="1" applyFill="1" applyBorder="1" applyAlignment="1" applyProtection="1">
      <alignment horizontal="justify" vertical="justify" wrapText="1"/>
      <protection locked="0"/>
    </xf>
    <xf numFmtId="0" fontId="5" fillId="0" borderId="0" xfId="0" applyFont="1" applyFill="1" applyAlignment="1" applyProtection="1">
      <alignment horizontal="left" vertical="top" wrapText="1"/>
      <protection locked="0"/>
    </xf>
    <xf numFmtId="44" fontId="5" fillId="0" borderId="11" xfId="0" applyNumberFormat="1" applyFont="1" applyFill="1" applyBorder="1" applyAlignment="1" applyProtection="1">
      <alignment horizontal="left" vertical="top" wrapText="1"/>
      <protection locked="0"/>
    </xf>
    <xf numFmtId="44" fontId="5" fillId="0" borderId="12" xfId="0"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5" fillId="0" borderId="0" xfId="0" applyFont="1" applyFill="1" applyAlignment="1" applyProtection="1">
      <alignment horizontal="left" vertical="top"/>
      <protection locked="0"/>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0" fillId="0" borderId="0" xfId="0" applyFont="1" applyAlignment="1">
      <alignment horizontal="left" vertical="top" wrapText="1"/>
    </xf>
    <xf numFmtId="0" fontId="55" fillId="0" borderId="15" xfId="0" applyFont="1" applyFill="1" applyBorder="1" applyAlignment="1" applyProtection="1">
      <alignment horizontal="left" vertical="top" wrapText="1"/>
      <protection locked="0"/>
    </xf>
    <xf numFmtId="0" fontId="58" fillId="0" borderId="15" xfId="0" applyFont="1" applyBorder="1" applyAlignment="1">
      <alignment horizontal="left" vertical="top" wrapText="1"/>
    </xf>
    <xf numFmtId="0" fontId="5" fillId="0" borderId="0" xfId="0" applyFont="1" applyFill="1" applyBorder="1" applyAlignment="1" applyProtection="1">
      <alignment horizontal="center" vertical="top" wrapText="1"/>
      <protection locked="0"/>
    </xf>
    <xf numFmtId="0" fontId="5" fillId="0" borderId="0" xfId="0" applyFont="1" applyFill="1" applyBorder="1" applyAlignment="1">
      <alignment horizontal="left" vertical="top" wrapText="1"/>
    </xf>
    <xf numFmtId="0" fontId="62" fillId="0" borderId="0" xfId="0" applyFont="1" applyAlignment="1">
      <alignment horizontal="justify" vertical="center"/>
    </xf>
    <xf numFmtId="0" fontId="10" fillId="0" borderId="0" xfId="0" applyFont="1" applyAlignment="1">
      <alignment/>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e" xfId="54"/>
    <cellStyle name="Normalny 2" xfId="55"/>
    <cellStyle name="Normalny 3" xfId="56"/>
    <cellStyle name="Normalny 4" xfId="57"/>
    <cellStyle name="Normalny 7"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Walutowy 2" xfId="69"/>
    <cellStyle name="Walutowy 3" xfId="70"/>
    <cellStyle name="Złe"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D120"/>
  <sheetViews>
    <sheetView showGridLines="0" tabSelected="1" view="pageBreakPreview" zoomScaleNormal="93" zoomScaleSheetLayoutView="100" zoomScalePageLayoutView="115" workbookViewId="0" topLeftCell="A1">
      <selection activeCell="B98" sqref="B98:D98"/>
    </sheetView>
  </sheetViews>
  <sheetFormatPr defaultColWidth="9.125" defaultRowHeight="12.75"/>
  <cols>
    <col min="1" max="1" width="4.50390625" style="9" customWidth="1"/>
    <col min="2" max="3" width="30.00390625" style="9" customWidth="1"/>
    <col min="4" max="4" width="41.50390625" style="19" customWidth="1"/>
    <col min="5" max="5" width="1.875" style="9" customWidth="1"/>
    <col min="6" max="8" width="9.125" style="9" customWidth="1"/>
    <col min="9" max="9" width="22.375" style="9" customWidth="1"/>
    <col min="10" max="11" width="16.125" style="9" customWidth="1"/>
    <col min="12" max="16384" width="9.125" style="9" customWidth="1"/>
  </cols>
  <sheetData>
    <row r="1" ht="13.5">
      <c r="D1" s="7" t="s">
        <v>116</v>
      </c>
    </row>
    <row r="2" spans="2:4" ht="13.5">
      <c r="B2" s="18"/>
      <c r="C2" s="18" t="s">
        <v>108</v>
      </c>
      <c r="D2" s="18"/>
    </row>
    <row r="4" spans="2:3" ht="13.5">
      <c r="B4" s="9" t="s">
        <v>100</v>
      </c>
      <c r="C4" s="9" t="s">
        <v>194</v>
      </c>
    </row>
    <row r="6" spans="2:4" ht="18" customHeight="1">
      <c r="B6" s="9" t="s">
        <v>99</v>
      </c>
      <c r="C6" s="127" t="s">
        <v>456</v>
      </c>
      <c r="D6" s="127"/>
    </row>
    <row r="8" spans="2:4" ht="13.5">
      <c r="B8" s="21" t="s">
        <v>62</v>
      </c>
      <c r="C8" s="130"/>
      <c r="D8" s="120"/>
    </row>
    <row r="9" spans="2:4" ht="13.5">
      <c r="B9" s="21" t="s">
        <v>101</v>
      </c>
      <c r="C9" s="133"/>
      <c r="D9" s="134"/>
    </row>
    <row r="10" spans="2:4" ht="13.5">
      <c r="B10" s="21" t="s">
        <v>61</v>
      </c>
      <c r="C10" s="128"/>
      <c r="D10" s="129"/>
    </row>
    <row r="11" spans="2:4" ht="13.5">
      <c r="B11" s="21" t="s">
        <v>102</v>
      </c>
      <c r="C11" s="128"/>
      <c r="D11" s="129"/>
    </row>
    <row r="12" spans="2:4" ht="13.5">
      <c r="B12" s="21" t="s">
        <v>103</v>
      </c>
      <c r="C12" s="128"/>
      <c r="D12" s="129"/>
    </row>
    <row r="13" spans="2:4" ht="13.5">
      <c r="B13" s="21" t="s">
        <v>104</v>
      </c>
      <c r="C13" s="128"/>
      <c r="D13" s="129"/>
    </row>
    <row r="14" spans="2:4" ht="13.5">
      <c r="B14" s="21" t="s">
        <v>105</v>
      </c>
      <c r="C14" s="128"/>
      <c r="D14" s="129"/>
    </row>
    <row r="15" spans="2:4" ht="13.5">
      <c r="B15" s="21" t="s">
        <v>106</v>
      </c>
      <c r="C15" s="128"/>
      <c r="D15" s="129"/>
    </row>
    <row r="16" spans="2:4" ht="13.5">
      <c r="B16" s="21" t="s">
        <v>107</v>
      </c>
      <c r="C16" s="128"/>
      <c r="D16" s="129"/>
    </row>
    <row r="17" spans="3:4" ht="13.5">
      <c r="C17" s="6"/>
      <c r="D17" s="22"/>
    </row>
    <row r="18" spans="1:4" ht="13.5">
      <c r="A18" s="9" t="s">
        <v>3</v>
      </c>
      <c r="B18" s="135" t="s">
        <v>458</v>
      </c>
      <c r="C18" s="135"/>
      <c r="D18" s="135"/>
    </row>
    <row r="19" spans="3:4" ht="13.5">
      <c r="C19" s="1"/>
      <c r="D19" s="23"/>
    </row>
    <row r="20" spans="2:4" ht="21" customHeight="1">
      <c r="B20" s="5" t="s">
        <v>19</v>
      </c>
      <c r="C20" s="24" t="s">
        <v>2</v>
      </c>
      <c r="D20" s="6"/>
    </row>
    <row r="21" spans="2:4" ht="13.5">
      <c r="B21" s="21" t="s">
        <v>26</v>
      </c>
      <c r="C21" s="25">
        <f>'część (1)'!H$6</f>
        <v>0</v>
      </c>
      <c r="D21" s="26"/>
    </row>
    <row r="22" spans="2:4" ht="13.5">
      <c r="B22" s="21" t="s">
        <v>27</v>
      </c>
      <c r="C22" s="25">
        <f>'część (2)'!H$6</f>
        <v>0</v>
      </c>
      <c r="D22" s="26"/>
    </row>
    <row r="23" spans="2:4" ht="13.5">
      <c r="B23" s="21" t="s">
        <v>28</v>
      </c>
      <c r="C23" s="25">
        <f>'część (3)'!H$6</f>
        <v>0</v>
      </c>
      <c r="D23" s="26"/>
    </row>
    <row r="24" spans="2:4" ht="13.5">
      <c r="B24" s="21" t="s">
        <v>29</v>
      </c>
      <c r="C24" s="25">
        <f>'część (4)'!H$6</f>
        <v>0</v>
      </c>
      <c r="D24" s="26"/>
    </row>
    <row r="25" spans="2:4" ht="13.5">
      <c r="B25" s="21" t="s">
        <v>30</v>
      </c>
      <c r="C25" s="25">
        <f>'część (5)'!H$6</f>
        <v>0</v>
      </c>
      <c r="D25" s="26"/>
    </row>
    <row r="26" spans="2:4" ht="13.5">
      <c r="B26" s="21" t="s">
        <v>31</v>
      </c>
      <c r="C26" s="25">
        <f>'część (6)'!H$6</f>
        <v>0</v>
      </c>
      <c r="D26" s="26"/>
    </row>
    <row r="27" spans="2:4" ht="13.5">
      <c r="B27" s="21" t="s">
        <v>32</v>
      </c>
      <c r="C27" s="25">
        <f>'część (7)'!H$6</f>
        <v>0</v>
      </c>
      <c r="D27" s="26"/>
    </row>
    <row r="28" spans="2:4" ht="13.5">
      <c r="B28" s="21" t="s">
        <v>33</v>
      </c>
      <c r="C28" s="25">
        <f>'część (8)'!H$6</f>
        <v>0</v>
      </c>
      <c r="D28" s="26"/>
    </row>
    <row r="29" spans="2:4" ht="13.5">
      <c r="B29" s="21" t="s">
        <v>34</v>
      </c>
      <c r="C29" s="25">
        <f>'część (9)'!H$6</f>
        <v>0</v>
      </c>
      <c r="D29" s="26"/>
    </row>
    <row r="30" spans="2:4" ht="13.5">
      <c r="B30" s="21" t="s">
        <v>35</v>
      </c>
      <c r="C30" s="25">
        <f>'część (10)'!H$6</f>
        <v>0</v>
      </c>
      <c r="D30" s="26"/>
    </row>
    <row r="31" spans="2:4" ht="13.5">
      <c r="B31" s="21" t="s">
        <v>36</v>
      </c>
      <c r="C31" s="25">
        <f>'część (11)'!H$6</f>
        <v>0</v>
      </c>
      <c r="D31" s="26"/>
    </row>
    <row r="32" spans="2:4" ht="13.5">
      <c r="B32" s="21" t="s">
        <v>37</v>
      </c>
      <c r="C32" s="25">
        <f>'część (12)'!H$6</f>
        <v>0</v>
      </c>
      <c r="D32" s="26"/>
    </row>
    <row r="33" spans="2:4" ht="13.5">
      <c r="B33" s="21" t="s">
        <v>38</v>
      </c>
      <c r="C33" s="25">
        <f>'część (13)'!H$6</f>
        <v>0</v>
      </c>
      <c r="D33" s="26"/>
    </row>
    <row r="34" spans="2:4" ht="13.5">
      <c r="B34" s="21" t="s">
        <v>39</v>
      </c>
      <c r="C34" s="25">
        <f>'część (14)'!H$6</f>
        <v>0</v>
      </c>
      <c r="D34" s="26"/>
    </row>
    <row r="35" spans="2:4" ht="13.5">
      <c r="B35" s="21" t="s">
        <v>40</v>
      </c>
      <c r="C35" s="25">
        <f>'część (15)'!H$6</f>
        <v>0</v>
      </c>
      <c r="D35" s="26"/>
    </row>
    <row r="36" spans="2:4" ht="13.5">
      <c r="B36" s="21" t="s">
        <v>41</v>
      </c>
      <c r="C36" s="25">
        <f>'część (16)'!H$6</f>
        <v>0</v>
      </c>
      <c r="D36" s="26"/>
    </row>
    <row r="37" spans="2:4" ht="13.5">
      <c r="B37" s="21" t="s">
        <v>42</v>
      </c>
      <c r="C37" s="25">
        <f>'część (17)'!H$6</f>
        <v>0</v>
      </c>
      <c r="D37" s="26"/>
    </row>
    <row r="38" spans="2:4" ht="13.5">
      <c r="B38" s="21" t="s">
        <v>43</v>
      </c>
      <c r="C38" s="25">
        <f>'część (18)'!H$6</f>
        <v>0</v>
      </c>
      <c r="D38" s="26"/>
    </row>
    <row r="39" spans="2:4" ht="13.5">
      <c r="B39" s="21" t="s">
        <v>44</v>
      </c>
      <c r="C39" s="25">
        <f>'część (19)'!H$6</f>
        <v>0</v>
      </c>
      <c r="D39" s="26"/>
    </row>
    <row r="40" spans="2:4" ht="13.5">
      <c r="B40" s="21" t="s">
        <v>45</v>
      </c>
      <c r="C40" s="25">
        <f>'część (20)'!H$6</f>
        <v>0</v>
      </c>
      <c r="D40" s="26"/>
    </row>
    <row r="41" spans="2:4" ht="13.5">
      <c r="B41" s="21" t="s">
        <v>46</v>
      </c>
      <c r="C41" s="25">
        <f>'część (21)'!H$6</f>
        <v>0</v>
      </c>
      <c r="D41" s="26"/>
    </row>
    <row r="42" spans="2:4" ht="13.5">
      <c r="B42" s="21" t="s">
        <v>47</v>
      </c>
      <c r="C42" s="25">
        <f>'część (22)'!H$6</f>
        <v>0</v>
      </c>
      <c r="D42" s="26"/>
    </row>
    <row r="43" spans="2:4" ht="13.5">
      <c r="B43" s="21" t="s">
        <v>48</v>
      </c>
      <c r="C43" s="25">
        <f>'część (23)'!H$6</f>
        <v>0</v>
      </c>
      <c r="D43" s="26"/>
    </row>
    <row r="44" spans="2:4" ht="13.5">
      <c r="B44" s="21" t="s">
        <v>49</v>
      </c>
      <c r="C44" s="25">
        <f>'część (24)'!H$6</f>
        <v>0</v>
      </c>
      <c r="D44" s="26"/>
    </row>
    <row r="45" spans="2:4" ht="13.5">
      <c r="B45" s="21" t="s">
        <v>50</v>
      </c>
      <c r="C45" s="25">
        <f>'część (25)'!H$6</f>
        <v>0</v>
      </c>
      <c r="D45" s="26"/>
    </row>
    <row r="46" spans="2:4" ht="13.5">
      <c r="B46" s="21" t="s">
        <v>51</v>
      </c>
      <c r="C46" s="25">
        <f>'część (26)'!H$6</f>
        <v>0</v>
      </c>
      <c r="D46" s="26"/>
    </row>
    <row r="47" spans="2:4" ht="13.5">
      <c r="B47" s="21" t="s">
        <v>52</v>
      </c>
      <c r="C47" s="25">
        <f>'część (27)'!H$6</f>
        <v>0</v>
      </c>
      <c r="D47" s="26"/>
    </row>
    <row r="48" spans="2:4" ht="13.5">
      <c r="B48" s="21" t="s">
        <v>53</v>
      </c>
      <c r="C48" s="25">
        <f>'część (28)'!H$6</f>
        <v>0</v>
      </c>
      <c r="D48" s="26"/>
    </row>
    <row r="49" spans="2:4" ht="13.5">
      <c r="B49" s="21" t="s">
        <v>54</v>
      </c>
      <c r="C49" s="25">
        <f>'część (29)'!H$6</f>
        <v>0</v>
      </c>
      <c r="D49" s="26"/>
    </row>
    <row r="50" spans="2:4" ht="13.5">
      <c r="B50" s="21" t="s">
        <v>63</v>
      </c>
      <c r="C50" s="25">
        <f>'część (30)'!H$6</f>
        <v>0</v>
      </c>
      <c r="D50" s="26"/>
    </row>
    <row r="51" spans="2:4" ht="13.5">
      <c r="B51" s="21" t="s">
        <v>64</v>
      </c>
      <c r="C51" s="25">
        <f>'część (31)'!H$6</f>
        <v>0</v>
      </c>
      <c r="D51" s="26"/>
    </row>
    <row r="52" spans="2:4" ht="13.5">
      <c r="B52" s="21" t="s">
        <v>65</v>
      </c>
      <c r="C52" s="25">
        <f>'część (32)'!H$6</f>
        <v>0</v>
      </c>
      <c r="D52" s="26"/>
    </row>
    <row r="53" spans="2:4" ht="13.5">
      <c r="B53" s="21" t="s">
        <v>66</v>
      </c>
      <c r="C53" s="25">
        <f>'część (33)'!H$6</f>
        <v>0</v>
      </c>
      <c r="D53" s="26"/>
    </row>
    <row r="54" spans="2:4" ht="13.5">
      <c r="B54" s="21" t="s">
        <v>67</v>
      </c>
      <c r="C54" s="25">
        <f>'część (34)'!H$6</f>
        <v>0</v>
      </c>
      <c r="D54" s="26"/>
    </row>
    <row r="55" spans="2:4" ht="13.5">
      <c r="B55" s="21" t="s">
        <v>68</v>
      </c>
      <c r="C55" s="25">
        <f>'część (35)'!H$6</f>
        <v>0</v>
      </c>
      <c r="D55" s="26"/>
    </row>
    <row r="56" spans="2:4" ht="13.5">
      <c r="B56" s="21" t="s">
        <v>69</v>
      </c>
      <c r="C56" s="25">
        <f>'część (36)'!H$6</f>
        <v>0</v>
      </c>
      <c r="D56" s="26"/>
    </row>
    <row r="57" spans="2:4" ht="13.5">
      <c r="B57" s="21" t="s">
        <v>70</v>
      </c>
      <c r="C57" s="25">
        <f>'część (37)'!H$6</f>
        <v>0</v>
      </c>
      <c r="D57" s="26"/>
    </row>
    <row r="58" spans="2:4" ht="13.5">
      <c r="B58" s="21" t="s">
        <v>71</v>
      </c>
      <c r="C58" s="25">
        <f>'część (38)'!H$6</f>
        <v>0</v>
      </c>
      <c r="D58" s="26"/>
    </row>
    <row r="59" spans="2:4" ht="13.5">
      <c r="B59" s="21" t="s">
        <v>72</v>
      </c>
      <c r="C59" s="25">
        <f>'część (39)'!H$6</f>
        <v>0</v>
      </c>
      <c r="D59" s="26"/>
    </row>
    <row r="60" spans="2:4" ht="13.5">
      <c r="B60" s="21" t="s">
        <v>73</v>
      </c>
      <c r="C60" s="25">
        <f>'część (40)'!H$6</f>
        <v>0</v>
      </c>
      <c r="D60" s="26"/>
    </row>
    <row r="61" spans="2:4" ht="13.5">
      <c r="B61" s="21" t="s">
        <v>74</v>
      </c>
      <c r="C61" s="25">
        <f>'część (41)'!H$6</f>
        <v>0</v>
      </c>
      <c r="D61" s="26"/>
    </row>
    <row r="62" spans="2:4" ht="13.5">
      <c r="B62" s="21" t="s">
        <v>75</v>
      </c>
      <c r="C62" s="25">
        <f>'część (42)'!H$6</f>
        <v>0</v>
      </c>
      <c r="D62" s="26"/>
    </row>
    <row r="63" spans="2:4" ht="13.5">
      <c r="B63" s="21" t="s">
        <v>76</v>
      </c>
      <c r="C63" s="25">
        <f>'część (43)'!H$6</f>
        <v>0</v>
      </c>
      <c r="D63" s="26"/>
    </row>
    <row r="64" spans="2:4" ht="13.5">
      <c r="B64" s="21" t="s">
        <v>77</v>
      </c>
      <c r="C64" s="25">
        <f>'część (44)'!H$6</f>
        <v>0</v>
      </c>
      <c r="D64" s="26"/>
    </row>
    <row r="65" spans="2:4" ht="13.5">
      <c r="B65" s="21" t="s">
        <v>78</v>
      </c>
      <c r="C65" s="25">
        <f>'część (45)'!H$6</f>
        <v>0</v>
      </c>
      <c r="D65" s="26"/>
    </row>
    <row r="66" spans="2:4" ht="13.5">
      <c r="B66" s="21" t="s">
        <v>79</v>
      </c>
      <c r="C66" s="25">
        <f>'część (46)'!H$6</f>
        <v>0</v>
      </c>
      <c r="D66" s="26"/>
    </row>
    <row r="67" spans="2:4" ht="13.5">
      <c r="B67" s="21" t="s">
        <v>80</v>
      </c>
      <c r="C67" s="25">
        <f>'część (47)'!H$6</f>
        <v>0</v>
      </c>
      <c r="D67" s="26"/>
    </row>
    <row r="68" spans="2:4" ht="13.5">
      <c r="B68" s="21" t="s">
        <v>81</v>
      </c>
      <c r="C68" s="25">
        <f>'część (48)'!H$6</f>
        <v>0</v>
      </c>
      <c r="D68" s="26"/>
    </row>
    <row r="69" spans="2:4" ht="13.5">
      <c r="B69" s="21" t="s">
        <v>82</v>
      </c>
      <c r="C69" s="25">
        <f>'część (49)'!H$6</f>
        <v>0</v>
      </c>
      <c r="D69" s="26"/>
    </row>
    <row r="70" spans="2:4" ht="13.5">
      <c r="B70" s="21" t="s">
        <v>83</v>
      </c>
      <c r="C70" s="25">
        <f>'część (50)'!H$6</f>
        <v>0</v>
      </c>
      <c r="D70" s="26"/>
    </row>
    <row r="71" spans="2:4" ht="13.5">
      <c r="B71" s="21" t="s">
        <v>84</v>
      </c>
      <c r="C71" s="25">
        <f>'część (51)'!H$6</f>
        <v>0</v>
      </c>
      <c r="D71" s="26"/>
    </row>
    <row r="72" spans="2:4" ht="13.5">
      <c r="B72" s="21" t="s">
        <v>85</v>
      </c>
      <c r="C72" s="25">
        <f>'część (52)'!H$6</f>
        <v>0</v>
      </c>
      <c r="D72" s="26"/>
    </row>
    <row r="73" spans="2:4" ht="13.5">
      <c r="B73" s="21" t="s">
        <v>87</v>
      </c>
      <c r="C73" s="25">
        <f>'część (53)'!H$6</f>
        <v>0</v>
      </c>
      <c r="D73" s="26"/>
    </row>
    <row r="74" spans="2:4" ht="13.5">
      <c r="B74" s="21" t="s">
        <v>109</v>
      </c>
      <c r="C74" s="25">
        <f>'część (54)'!H$6</f>
        <v>0</v>
      </c>
      <c r="D74" s="26"/>
    </row>
    <row r="75" spans="2:4" ht="13.5">
      <c r="B75" s="21" t="s">
        <v>110</v>
      </c>
      <c r="C75" s="25">
        <f>'część (55)'!H$6</f>
        <v>0</v>
      </c>
      <c r="D75" s="26"/>
    </row>
    <row r="76" spans="2:4" ht="13.5">
      <c r="B76" s="21" t="s">
        <v>111</v>
      </c>
      <c r="C76" s="25">
        <f>'część (56)'!H$6</f>
        <v>0</v>
      </c>
      <c r="D76" s="26"/>
    </row>
    <row r="77" spans="2:4" ht="13.5">
      <c r="B77" s="21" t="s">
        <v>112</v>
      </c>
      <c r="C77" s="25">
        <f>'część (57)'!H$6</f>
        <v>0</v>
      </c>
      <c r="D77" s="26"/>
    </row>
    <row r="78" spans="2:4" ht="13.5">
      <c r="B78" s="21" t="s">
        <v>113</v>
      </c>
      <c r="C78" s="25">
        <f>'część (58)'!H$6</f>
        <v>0</v>
      </c>
      <c r="D78" s="26"/>
    </row>
    <row r="79" spans="2:4" ht="11.25" customHeight="1">
      <c r="B79" s="57"/>
      <c r="C79" s="68"/>
      <c r="D79" s="26"/>
    </row>
    <row r="80" spans="3:4" ht="13.5" hidden="1">
      <c r="C80" s="40"/>
      <c r="D80" s="26"/>
    </row>
    <row r="81" spans="3:4" ht="0.75" customHeight="1" hidden="1">
      <c r="C81" s="40"/>
      <c r="D81" s="26"/>
    </row>
    <row r="82" spans="3:4" ht="30" customHeight="1" hidden="1">
      <c r="C82" s="40"/>
      <c r="D82" s="26"/>
    </row>
    <row r="83" spans="3:4" ht="13.5" hidden="1">
      <c r="C83" s="40"/>
      <c r="D83" s="26"/>
    </row>
    <row r="84" spans="3:4" ht="13.5" hidden="1">
      <c r="C84" s="40"/>
      <c r="D84" s="26"/>
    </row>
    <row r="85" spans="3:4" ht="2.25" customHeight="1" hidden="1">
      <c r="C85" s="40"/>
      <c r="D85" s="26"/>
    </row>
    <row r="86" spans="3:4" ht="2.25" customHeight="1" hidden="1">
      <c r="C86" s="40"/>
      <c r="D86" s="26"/>
    </row>
    <row r="87" spans="3:4" ht="0.75" customHeight="1" hidden="1">
      <c r="C87" s="40"/>
      <c r="D87" s="26"/>
    </row>
    <row r="88" spans="3:4" ht="13.5" hidden="1">
      <c r="C88" s="40"/>
      <c r="D88" s="26"/>
    </row>
    <row r="89" spans="3:4" ht="5.25" customHeight="1">
      <c r="C89" s="40"/>
      <c r="D89" s="26"/>
    </row>
    <row r="90" spans="1:4" ht="82.5" customHeight="1">
      <c r="A90" s="9" t="s">
        <v>4</v>
      </c>
      <c r="B90" s="135" t="s">
        <v>457</v>
      </c>
      <c r="C90" s="135"/>
      <c r="D90" s="135"/>
    </row>
    <row r="91" spans="1:4" ht="30" customHeight="1">
      <c r="A91" s="9" t="s">
        <v>5</v>
      </c>
      <c r="B91" s="132" t="s">
        <v>183</v>
      </c>
      <c r="C91" s="132"/>
      <c r="D91" s="132"/>
    </row>
    <row r="92" spans="1:4" ht="41.25" customHeight="1">
      <c r="A92" s="9" t="s">
        <v>6</v>
      </c>
      <c r="B92" s="131" t="s">
        <v>460</v>
      </c>
      <c r="C92" s="131"/>
      <c r="D92" s="131"/>
    </row>
    <row r="93" spans="1:4" ht="41.25" customHeight="1">
      <c r="A93" s="9" t="s">
        <v>58</v>
      </c>
      <c r="B93" s="131" t="s">
        <v>459</v>
      </c>
      <c r="C93" s="131"/>
      <c r="D93" s="131"/>
    </row>
    <row r="94" spans="1:4" s="27" customFormat="1" ht="72" customHeight="1">
      <c r="A94" s="9" t="s">
        <v>89</v>
      </c>
      <c r="B94" s="126" t="s">
        <v>579</v>
      </c>
      <c r="C94" s="126"/>
      <c r="D94" s="126"/>
    </row>
    <row r="95" spans="1:4" s="27" customFormat="1" ht="72.75" customHeight="1">
      <c r="A95" s="9" t="s">
        <v>7</v>
      </c>
      <c r="B95" s="126" t="s">
        <v>580</v>
      </c>
      <c r="C95" s="126"/>
      <c r="D95" s="126"/>
    </row>
    <row r="96" spans="1:4" s="27" customFormat="1" ht="91.5" customHeight="1">
      <c r="A96" s="9" t="s">
        <v>8</v>
      </c>
      <c r="B96" s="126" t="s">
        <v>581</v>
      </c>
      <c r="C96" s="126"/>
      <c r="D96" s="126"/>
    </row>
    <row r="97" spans="1:4" s="27" customFormat="1" ht="69" customHeight="1">
      <c r="A97" s="9" t="s">
        <v>21</v>
      </c>
      <c r="B97" s="119" t="s">
        <v>577</v>
      </c>
      <c r="C97" s="119"/>
      <c r="D97" s="119"/>
    </row>
    <row r="98" spans="1:4" s="27" customFormat="1" ht="69" customHeight="1">
      <c r="A98" s="9" t="s">
        <v>88</v>
      </c>
      <c r="B98" s="119" t="s">
        <v>548</v>
      </c>
      <c r="C98" s="119"/>
      <c r="D98" s="119"/>
    </row>
    <row r="99" spans="1:4" ht="39.75" customHeight="1">
      <c r="A99" s="9" t="s">
        <v>1</v>
      </c>
      <c r="B99" s="126" t="s">
        <v>24</v>
      </c>
      <c r="C99" s="126"/>
      <c r="D99" s="126"/>
    </row>
    <row r="100" spans="1:4" ht="32.25" customHeight="1">
      <c r="A100" s="9" t="s">
        <v>0</v>
      </c>
      <c r="B100" s="137" t="s">
        <v>59</v>
      </c>
      <c r="C100" s="137"/>
      <c r="D100" s="137"/>
    </row>
    <row r="101" spans="1:4" ht="39" customHeight="1">
      <c r="A101" s="9" t="s">
        <v>91</v>
      </c>
      <c r="B101" s="126" t="s">
        <v>60</v>
      </c>
      <c r="C101" s="126"/>
      <c r="D101" s="126"/>
    </row>
    <row r="102" spans="1:4" ht="33.75" customHeight="1">
      <c r="A102" s="9" t="s">
        <v>92</v>
      </c>
      <c r="B102" s="126" t="s">
        <v>122</v>
      </c>
      <c r="C102" s="126"/>
      <c r="D102" s="126"/>
    </row>
    <row r="103" spans="2:4" ht="33.75" customHeight="1">
      <c r="B103" s="126" t="s">
        <v>120</v>
      </c>
      <c r="C103" s="126"/>
      <c r="D103" s="126"/>
    </row>
    <row r="104" spans="2:4" ht="30" customHeight="1">
      <c r="B104" s="136" t="s">
        <v>121</v>
      </c>
      <c r="C104" s="136"/>
      <c r="D104" s="136"/>
    </row>
    <row r="105" spans="1:4" ht="18" customHeight="1">
      <c r="A105" s="9" t="s">
        <v>93</v>
      </c>
      <c r="B105" s="4" t="s">
        <v>9</v>
      </c>
      <c r="C105" s="1"/>
      <c r="D105" s="9"/>
    </row>
    <row r="106" spans="1:4" ht="18" customHeight="1">
      <c r="A106" s="29"/>
      <c r="B106" s="123" t="s">
        <v>22</v>
      </c>
      <c r="C106" s="124"/>
      <c r="D106" s="125"/>
    </row>
    <row r="107" spans="2:4" ht="18" customHeight="1">
      <c r="B107" s="123" t="s">
        <v>10</v>
      </c>
      <c r="C107" s="125"/>
      <c r="D107" s="21"/>
    </row>
    <row r="108" spans="2:4" ht="18" customHeight="1">
      <c r="B108" s="121"/>
      <c r="C108" s="122"/>
      <c r="D108" s="21"/>
    </row>
    <row r="109" spans="2:4" ht="18" customHeight="1">
      <c r="B109" s="121"/>
      <c r="C109" s="122"/>
      <c r="D109" s="21"/>
    </row>
    <row r="110" spans="2:4" ht="18" customHeight="1">
      <c r="B110" s="121"/>
      <c r="C110" s="122"/>
      <c r="D110" s="21"/>
    </row>
    <row r="111" spans="2:4" ht="18" customHeight="1">
      <c r="B111" s="31" t="s">
        <v>12</v>
      </c>
      <c r="C111" s="31"/>
      <c r="D111" s="7"/>
    </row>
    <row r="112" spans="2:4" ht="18" customHeight="1">
      <c r="B112" s="123" t="s">
        <v>23</v>
      </c>
      <c r="C112" s="124"/>
      <c r="D112" s="125"/>
    </row>
    <row r="113" spans="2:4" ht="18" customHeight="1">
      <c r="B113" s="32" t="s">
        <v>10</v>
      </c>
      <c r="C113" s="30" t="s">
        <v>11</v>
      </c>
      <c r="D113" s="33" t="s">
        <v>13</v>
      </c>
    </row>
    <row r="114" spans="2:4" ht="18" customHeight="1">
      <c r="B114" s="34"/>
      <c r="C114" s="30"/>
      <c r="D114" s="35"/>
    </row>
    <row r="115" spans="2:4" ht="18" customHeight="1">
      <c r="B115" s="34"/>
      <c r="C115" s="30"/>
      <c r="D115" s="35"/>
    </row>
    <row r="116" spans="2:4" ht="18" customHeight="1">
      <c r="B116" s="31"/>
      <c r="C116" s="31"/>
      <c r="D116" s="7"/>
    </row>
    <row r="117" spans="2:4" ht="18" customHeight="1">
      <c r="B117" s="123" t="s">
        <v>25</v>
      </c>
      <c r="C117" s="124"/>
      <c r="D117" s="125"/>
    </row>
    <row r="118" spans="2:4" ht="18" customHeight="1">
      <c r="B118" s="123" t="s">
        <v>14</v>
      </c>
      <c r="C118" s="125"/>
      <c r="D118" s="21"/>
    </row>
    <row r="119" spans="2:4" ht="18" customHeight="1">
      <c r="B119" s="120"/>
      <c r="C119" s="120"/>
      <c r="D119" s="21"/>
    </row>
    <row r="120" spans="2:4" ht="34.5" customHeight="1">
      <c r="B120" s="20"/>
      <c r="C120" s="28"/>
      <c r="D120" s="28"/>
    </row>
  </sheetData>
  <sheetProtection/>
  <mergeCells count="35">
    <mergeCell ref="B104:D104"/>
    <mergeCell ref="B107:C107"/>
    <mergeCell ref="B101:D101"/>
    <mergeCell ref="B100:D100"/>
    <mergeCell ref="B103:D103"/>
    <mergeCell ref="B102:D102"/>
    <mergeCell ref="B106:D106"/>
    <mergeCell ref="C15:D15"/>
    <mergeCell ref="C9:D9"/>
    <mergeCell ref="C10:D10"/>
    <mergeCell ref="C12:D12"/>
    <mergeCell ref="B96:D96"/>
    <mergeCell ref="B90:D90"/>
    <mergeCell ref="B18:D18"/>
    <mergeCell ref="B93:D93"/>
    <mergeCell ref="C6:D6"/>
    <mergeCell ref="C13:D13"/>
    <mergeCell ref="B95:D95"/>
    <mergeCell ref="C11:D11"/>
    <mergeCell ref="C14:D14"/>
    <mergeCell ref="C8:D8"/>
    <mergeCell ref="B92:D92"/>
    <mergeCell ref="B91:D91"/>
    <mergeCell ref="B94:D94"/>
    <mergeCell ref="C16:D16"/>
    <mergeCell ref="B98:D98"/>
    <mergeCell ref="B97:D97"/>
    <mergeCell ref="B119:C119"/>
    <mergeCell ref="B108:C108"/>
    <mergeCell ref="B109:C109"/>
    <mergeCell ref="B110:C110"/>
    <mergeCell ref="B112:D112"/>
    <mergeCell ref="B118:C118"/>
    <mergeCell ref="B117:D117"/>
    <mergeCell ref="B99:D99"/>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95"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T71"/>
  <sheetViews>
    <sheetView showGridLines="0" view="pageBreakPreview" zoomScale="80" zoomScaleNormal="80" zoomScaleSheetLayoutView="80" zoomScalePageLayoutView="85" workbookViewId="0" topLeftCell="A1">
      <selection activeCell="B14" sqref="B14:F14"/>
    </sheetView>
  </sheetViews>
  <sheetFormatPr defaultColWidth="9.125" defaultRowHeight="12.75"/>
  <cols>
    <col min="1" max="1" width="5.125" style="1" customWidth="1"/>
    <col min="2" max="2" width="20.875" style="1" customWidth="1"/>
    <col min="3" max="3" width="25.50390625" style="1" customWidth="1"/>
    <col min="4"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00390625" style="1" customWidth="1"/>
    <col min="11" max="11" width="15.50390625" style="1" customWidth="1"/>
    <col min="12" max="13" width="15.375" style="1" customWidth="1"/>
    <col min="14" max="14" width="19.1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130</v>
      </c>
      <c r="E10" s="36" t="s">
        <v>133</v>
      </c>
      <c r="F10" s="14"/>
      <c r="G10" s="5" t="str">
        <f>"Nazwa handlowa /
"&amp;C10&amp;" / 
"&amp;D10</f>
        <v>Nazwa handlowa /
Dawka / 
Postać/Opakowanie</v>
      </c>
      <c r="H10" s="5" t="s">
        <v>118</v>
      </c>
      <c r="I10" s="5" t="str">
        <f>B10</f>
        <v>Skład</v>
      </c>
      <c r="J10" s="5" t="s">
        <v>119</v>
      </c>
      <c r="K10" s="5" t="s">
        <v>55</v>
      </c>
      <c r="L10" s="5" t="s">
        <v>56</v>
      </c>
      <c r="M10" s="5" t="s">
        <v>57</v>
      </c>
      <c r="N10" s="5" t="s">
        <v>18</v>
      </c>
    </row>
    <row r="11" spans="1:14" ht="58.5" customHeight="1">
      <c r="A11" s="21" t="s">
        <v>3</v>
      </c>
      <c r="B11" s="37" t="s">
        <v>543</v>
      </c>
      <c r="C11" s="37" t="s">
        <v>154</v>
      </c>
      <c r="D11" s="37" t="s">
        <v>552</v>
      </c>
      <c r="E11" s="85">
        <v>75600</v>
      </c>
      <c r="F11" s="14" t="s">
        <v>90</v>
      </c>
      <c r="G11" s="15" t="s">
        <v>163</v>
      </c>
      <c r="H11" s="82"/>
      <c r="I11" s="82"/>
      <c r="J11" s="15"/>
      <c r="K11" s="15"/>
      <c r="L11" s="15" t="str">
        <f>IF(K11=0,"0,00",IF(K11&gt;0,ROUND(E11/K11,2)))</f>
        <v>0,00</v>
      </c>
      <c r="M11" s="15"/>
      <c r="N11" s="17">
        <f>ROUND(L11*ROUND(M11,2),2)</f>
        <v>0</v>
      </c>
    </row>
    <row r="12" ht="13.5">
      <c r="Q12" s="1"/>
    </row>
    <row r="13" spans="2:17" ht="24.75" customHeight="1">
      <c r="B13" s="138" t="s">
        <v>541</v>
      </c>
      <c r="C13" s="138"/>
      <c r="D13" s="138"/>
      <c r="E13" s="138"/>
      <c r="F13" s="138"/>
      <c r="G13" s="138"/>
      <c r="Q13" s="1"/>
    </row>
    <row r="14" s="2" customFormat="1" ht="13.5">
      <c r="E14" s="41"/>
    </row>
    <row r="15" s="2" customFormat="1" ht="13.5">
      <c r="E15" s="41"/>
    </row>
    <row r="16" s="2" customFormat="1" ht="13.5">
      <c r="E16" s="41"/>
    </row>
    <row r="17" s="2" customFormat="1" ht="13.5">
      <c r="E17" s="41"/>
    </row>
    <row r="18" s="2" customFormat="1" ht="13.5">
      <c r="E18" s="41"/>
    </row>
    <row r="19" s="2" customFormat="1" ht="13.5">
      <c r="E19" s="41"/>
    </row>
    <row r="20" s="2" customFormat="1" ht="13.5">
      <c r="E20" s="41"/>
    </row>
    <row r="21" s="2" customFormat="1" ht="13.5">
      <c r="E21" s="41"/>
    </row>
    <row r="22" s="2" customFormat="1" ht="13.5">
      <c r="E22" s="41"/>
    </row>
    <row r="23" s="2" customFormat="1" ht="13.5">
      <c r="E23" s="41"/>
    </row>
    <row r="24" s="2" customFormat="1" ht="13.5">
      <c r="E24" s="41"/>
    </row>
    <row r="25" s="2" customFormat="1" ht="13.5">
      <c r="E25" s="41"/>
    </row>
    <row r="26" s="2" customFormat="1" ht="13.5">
      <c r="E26" s="41"/>
    </row>
    <row r="27" s="2" customFormat="1" ht="13.5">
      <c r="E27" s="41"/>
    </row>
    <row r="28" s="2" customFormat="1" ht="13.5">
      <c r="E28" s="41"/>
    </row>
    <row r="29" s="2" customFormat="1" ht="13.5">
      <c r="E29" s="41"/>
    </row>
    <row r="30" s="2" customFormat="1" ht="13.5">
      <c r="E30" s="41"/>
    </row>
    <row r="31" s="2" customFormat="1" ht="13.5">
      <c r="E31" s="41"/>
    </row>
    <row r="32" s="2" customFormat="1" ht="13.5">
      <c r="E32" s="41"/>
    </row>
    <row r="33" s="2" customFormat="1" ht="13.5">
      <c r="E33" s="4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T205"/>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8.875" style="1" customWidth="1"/>
    <col min="3"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8.5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133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41.25">
      <c r="A11" s="21" t="s">
        <v>3</v>
      </c>
      <c r="B11" s="37" t="s">
        <v>542</v>
      </c>
      <c r="C11" s="37" t="s">
        <v>150</v>
      </c>
      <c r="D11" s="37" t="s">
        <v>552</v>
      </c>
      <c r="E11" s="85">
        <v>3080</v>
      </c>
      <c r="F11" s="14" t="s">
        <v>90</v>
      </c>
      <c r="G11" s="15" t="s">
        <v>115</v>
      </c>
      <c r="H11" s="15"/>
      <c r="I11" s="15"/>
      <c r="J11" s="16"/>
      <c r="K11" s="15"/>
      <c r="L11" s="15" t="str">
        <f>IF(K11=0,"0,00",IF(K11&gt;0,ROUND(E11/K11,2)))</f>
        <v>0,00</v>
      </c>
      <c r="M11" s="15"/>
      <c r="N11" s="17">
        <f>ROUND(L11*ROUND(M11,2),2)</f>
        <v>0</v>
      </c>
    </row>
    <row r="12" spans="1:14" ht="13.5">
      <c r="A12" s="9"/>
      <c r="B12" s="46"/>
      <c r="C12" s="46"/>
      <c r="D12" s="46"/>
      <c r="E12" s="111"/>
      <c r="F12" s="9"/>
      <c r="G12" s="48"/>
      <c r="H12" s="48"/>
      <c r="I12" s="48"/>
      <c r="J12" s="49"/>
      <c r="K12" s="48"/>
      <c r="L12" s="48"/>
      <c r="M12" s="48"/>
      <c r="N12" s="50"/>
    </row>
    <row r="13" spans="2:17" ht="30.75" customHeight="1">
      <c r="B13" s="142" t="s">
        <v>541</v>
      </c>
      <c r="C13" s="142"/>
      <c r="D13" s="142"/>
      <c r="E13" s="142"/>
      <c r="F13" s="142"/>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row r="146" ht="13.5">
      <c r="Q146"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row r="158" ht="13.5">
      <c r="Q158" s="1"/>
    </row>
    <row r="159" ht="13.5">
      <c r="Q159" s="1"/>
    </row>
    <row r="160" ht="13.5">
      <c r="Q160" s="1"/>
    </row>
    <row r="161" ht="13.5">
      <c r="Q161" s="1"/>
    </row>
    <row r="162" ht="13.5">
      <c r="Q162" s="1"/>
    </row>
    <row r="163" ht="13.5">
      <c r="Q163" s="1"/>
    </row>
    <row r="164" ht="13.5">
      <c r="Q164" s="1"/>
    </row>
    <row r="165" ht="13.5">
      <c r="Q165" s="1"/>
    </row>
    <row r="166" ht="13.5">
      <c r="Q166" s="1"/>
    </row>
    <row r="167" ht="13.5">
      <c r="Q167" s="1"/>
    </row>
    <row r="168" ht="13.5">
      <c r="Q168" s="1"/>
    </row>
    <row r="169" ht="13.5">
      <c r="Q169" s="1"/>
    </row>
    <row r="170" ht="13.5">
      <c r="Q170" s="1"/>
    </row>
    <row r="171" ht="13.5">
      <c r="Q171" s="1"/>
    </row>
    <row r="172" ht="13.5">
      <c r="Q172" s="1"/>
    </row>
    <row r="173" ht="13.5">
      <c r="Q173" s="1"/>
    </row>
    <row r="174" ht="13.5">
      <c r="Q174" s="1"/>
    </row>
    <row r="175" ht="13.5">
      <c r="Q175" s="1"/>
    </row>
    <row r="176" ht="13.5">
      <c r="Q176" s="1"/>
    </row>
    <row r="177" ht="13.5">
      <c r="Q177" s="1"/>
    </row>
    <row r="178" ht="13.5">
      <c r="Q178" s="1"/>
    </row>
    <row r="179" ht="13.5">
      <c r="Q179" s="1"/>
    </row>
    <row r="180" ht="13.5">
      <c r="Q180" s="1"/>
    </row>
    <row r="181" ht="13.5">
      <c r="Q181" s="1"/>
    </row>
    <row r="182" ht="13.5">
      <c r="Q182" s="1"/>
    </row>
    <row r="183" ht="13.5">
      <c r="Q183" s="1"/>
    </row>
    <row r="184" ht="13.5">
      <c r="Q184" s="1"/>
    </row>
    <row r="185" ht="13.5">
      <c r="Q185" s="1"/>
    </row>
    <row r="186" ht="13.5">
      <c r="Q186" s="1"/>
    </row>
    <row r="199" ht="13.5">
      <c r="Q199" s="1"/>
    </row>
    <row r="200" ht="13.5">
      <c r="Q200" s="1"/>
    </row>
    <row r="201" ht="13.5">
      <c r="Q201" s="1"/>
    </row>
    <row r="202" ht="13.5">
      <c r="Q202" s="1"/>
    </row>
    <row r="203" ht="13.5">
      <c r="Q203" s="1"/>
    </row>
    <row r="204" ht="13.5">
      <c r="Q204" s="1"/>
    </row>
    <row r="205" ht="13.5">
      <c r="Q205" s="1"/>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T178"/>
  <sheetViews>
    <sheetView showGridLines="0" view="pageBreakPreview" zoomScale="80" zoomScaleNormal="80" zoomScaleSheetLayoutView="80" zoomScalePageLayoutView="80" workbookViewId="0" topLeftCell="A6">
      <selection activeCell="B14" sqref="B14:F14"/>
    </sheetView>
  </sheetViews>
  <sheetFormatPr defaultColWidth="9.125" defaultRowHeight="12.75"/>
  <cols>
    <col min="1" max="1" width="5.125" style="1" customWidth="1"/>
    <col min="2"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SUM(N11:N17)</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41.25">
      <c r="A11" s="21" t="s">
        <v>3</v>
      </c>
      <c r="B11" s="37" t="s">
        <v>255</v>
      </c>
      <c r="C11" s="37" t="s">
        <v>157</v>
      </c>
      <c r="D11" s="37" t="s">
        <v>138</v>
      </c>
      <c r="E11" s="85">
        <v>1080</v>
      </c>
      <c r="F11" s="14" t="s">
        <v>90</v>
      </c>
      <c r="G11" s="15" t="s">
        <v>115</v>
      </c>
      <c r="H11" s="82"/>
      <c r="I11" s="82"/>
      <c r="J11" s="16"/>
      <c r="K11" s="15"/>
      <c r="L11" s="15" t="str">
        <f aca="true" t="shared" si="0" ref="L11:L17">IF(K11=0,"0,00",IF(K11&gt;0,ROUND(E11/K11,2)))</f>
        <v>0,00</v>
      </c>
      <c r="M11" s="15"/>
      <c r="N11" s="17">
        <f aca="true" t="shared" si="1" ref="N11:N17">ROUND(L11*ROUND(M11,2),2)</f>
        <v>0</v>
      </c>
    </row>
    <row r="12" spans="1:17" ht="41.25">
      <c r="A12" s="21" t="s">
        <v>4</v>
      </c>
      <c r="B12" s="37" t="s">
        <v>256</v>
      </c>
      <c r="C12" s="37" t="s">
        <v>150</v>
      </c>
      <c r="D12" s="37" t="s">
        <v>138</v>
      </c>
      <c r="E12" s="85">
        <v>360</v>
      </c>
      <c r="F12" s="14" t="s">
        <v>90</v>
      </c>
      <c r="G12" s="15" t="s">
        <v>115</v>
      </c>
      <c r="H12" s="82"/>
      <c r="I12" s="82"/>
      <c r="J12" s="16"/>
      <c r="K12" s="15"/>
      <c r="L12" s="15" t="str">
        <f t="shared" si="0"/>
        <v>0,00</v>
      </c>
      <c r="M12" s="15"/>
      <c r="N12" s="17">
        <f t="shared" si="1"/>
        <v>0</v>
      </c>
      <c r="Q12" s="1"/>
    </row>
    <row r="13" spans="1:17" ht="45" customHeight="1">
      <c r="A13" s="21" t="s">
        <v>5</v>
      </c>
      <c r="B13" s="76" t="s">
        <v>257</v>
      </c>
      <c r="C13" s="77" t="s">
        <v>168</v>
      </c>
      <c r="D13" s="21" t="s">
        <v>138</v>
      </c>
      <c r="E13" s="86">
        <v>1500</v>
      </c>
      <c r="F13" s="14" t="s">
        <v>90</v>
      </c>
      <c r="G13" s="15" t="s">
        <v>115</v>
      </c>
      <c r="H13" s="83"/>
      <c r="I13" s="83"/>
      <c r="J13" s="21"/>
      <c r="K13" s="21"/>
      <c r="L13" s="15" t="str">
        <f t="shared" si="0"/>
        <v>0,00</v>
      </c>
      <c r="M13" s="21"/>
      <c r="N13" s="17">
        <f t="shared" si="1"/>
        <v>0</v>
      </c>
      <c r="Q13" s="1"/>
    </row>
    <row r="14" spans="1:17" ht="41.25">
      <c r="A14" s="21" t="s">
        <v>6</v>
      </c>
      <c r="B14" s="75" t="s">
        <v>473</v>
      </c>
      <c r="C14" s="21" t="s">
        <v>258</v>
      </c>
      <c r="D14" s="21" t="s">
        <v>146</v>
      </c>
      <c r="E14" s="86">
        <v>20000</v>
      </c>
      <c r="F14" s="14" t="s">
        <v>90</v>
      </c>
      <c r="G14" s="15" t="s">
        <v>115</v>
      </c>
      <c r="H14" s="83"/>
      <c r="I14" s="83"/>
      <c r="J14" s="21"/>
      <c r="K14" s="21"/>
      <c r="L14" s="15" t="str">
        <f t="shared" si="0"/>
        <v>0,00</v>
      </c>
      <c r="M14" s="21"/>
      <c r="N14" s="17">
        <f t="shared" si="1"/>
        <v>0</v>
      </c>
      <c r="Q14" s="1"/>
    </row>
    <row r="15" spans="1:17" ht="41.25">
      <c r="A15" s="21" t="s">
        <v>58</v>
      </c>
      <c r="B15" s="21" t="s">
        <v>473</v>
      </c>
      <c r="C15" s="21" t="s">
        <v>166</v>
      </c>
      <c r="D15" s="21" t="s">
        <v>146</v>
      </c>
      <c r="E15" s="86">
        <v>20000</v>
      </c>
      <c r="F15" s="14" t="s">
        <v>90</v>
      </c>
      <c r="G15" s="15" t="s">
        <v>115</v>
      </c>
      <c r="H15" s="83"/>
      <c r="I15" s="83"/>
      <c r="J15" s="21"/>
      <c r="K15" s="21"/>
      <c r="L15" s="15" t="str">
        <f t="shared" si="0"/>
        <v>0,00</v>
      </c>
      <c r="M15" s="21"/>
      <c r="N15" s="17">
        <f t="shared" si="1"/>
        <v>0</v>
      </c>
      <c r="Q15" s="1"/>
    </row>
    <row r="16" spans="1:17" ht="41.25">
      <c r="A16" s="21" t="s">
        <v>89</v>
      </c>
      <c r="B16" s="21" t="s">
        <v>474</v>
      </c>
      <c r="C16" s="21" t="s">
        <v>259</v>
      </c>
      <c r="D16" s="21" t="s">
        <v>138</v>
      </c>
      <c r="E16" s="86">
        <v>33750</v>
      </c>
      <c r="F16" s="14" t="s">
        <v>90</v>
      </c>
      <c r="G16" s="15" t="s">
        <v>115</v>
      </c>
      <c r="H16" s="83"/>
      <c r="I16" s="83"/>
      <c r="J16" s="21"/>
      <c r="K16" s="21"/>
      <c r="L16" s="15" t="str">
        <f t="shared" si="0"/>
        <v>0,00</v>
      </c>
      <c r="M16" s="21"/>
      <c r="N16" s="17">
        <f t="shared" si="1"/>
        <v>0</v>
      </c>
      <c r="Q16" s="1"/>
    </row>
    <row r="17" spans="1:17" ht="41.25">
      <c r="A17" s="21" t="s">
        <v>7</v>
      </c>
      <c r="B17" s="21" t="s">
        <v>474</v>
      </c>
      <c r="C17" s="21" t="s">
        <v>147</v>
      </c>
      <c r="D17" s="21" t="s">
        <v>138</v>
      </c>
      <c r="E17" s="86">
        <v>6750</v>
      </c>
      <c r="F17" s="14" t="s">
        <v>90</v>
      </c>
      <c r="G17" s="15" t="s">
        <v>115</v>
      </c>
      <c r="H17" s="83"/>
      <c r="I17" s="83"/>
      <c r="J17" s="21"/>
      <c r="K17" s="21"/>
      <c r="L17" s="15" t="str">
        <f t="shared" si="0"/>
        <v>0,00</v>
      </c>
      <c r="M17" s="21"/>
      <c r="N17" s="17">
        <f t="shared" si="1"/>
        <v>0</v>
      </c>
      <c r="Q17" s="1"/>
    </row>
    <row r="18" ht="13.5">
      <c r="Q18" s="1"/>
    </row>
    <row r="19" spans="2:17" ht="25.5" customHeight="1">
      <c r="B19" s="138" t="s">
        <v>352</v>
      </c>
      <c r="C19" s="138"/>
      <c r="D19" s="138"/>
      <c r="E19" s="138"/>
      <c r="F19" s="138"/>
      <c r="G19" s="138"/>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row r="146" ht="13.5">
      <c r="Q146"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row r="158" ht="13.5">
      <c r="Q158" s="1"/>
    </row>
    <row r="159" ht="13.5">
      <c r="Q159" s="1"/>
    </row>
    <row r="160" ht="13.5">
      <c r="Q160" s="1"/>
    </row>
    <row r="161" ht="13.5">
      <c r="Q161" s="1"/>
    </row>
    <row r="162" ht="13.5">
      <c r="Q162" s="1"/>
    </row>
    <row r="163" ht="13.5">
      <c r="Q163" s="1"/>
    </row>
    <row r="164" ht="13.5">
      <c r="Q164" s="1"/>
    </row>
    <row r="165" ht="13.5">
      <c r="Q165" s="1"/>
    </row>
    <row r="166" ht="13.5">
      <c r="Q166" s="1"/>
    </row>
    <row r="167" ht="13.5">
      <c r="Q167" s="1"/>
    </row>
    <row r="168" ht="13.5">
      <c r="Q168" s="1"/>
    </row>
    <row r="169" ht="13.5">
      <c r="Q169" s="1"/>
    </row>
    <row r="170" ht="13.5">
      <c r="Q170" s="1"/>
    </row>
    <row r="171" ht="13.5">
      <c r="Q171" s="1"/>
    </row>
    <row r="172" ht="13.5">
      <c r="Q172" s="1"/>
    </row>
    <row r="173" ht="13.5">
      <c r="Q173" s="1"/>
    </row>
    <row r="174" ht="13.5">
      <c r="Q174" s="1"/>
    </row>
    <row r="175" ht="13.5">
      <c r="Q175" s="1"/>
    </row>
    <row r="176" ht="13.5">
      <c r="Q176" s="1"/>
    </row>
    <row r="177" ht="13.5">
      <c r="Q177" s="1"/>
    </row>
    <row r="178" ht="13.5">
      <c r="Q178" s="1"/>
    </row>
  </sheetData>
  <sheetProtection/>
  <mergeCells count="3">
    <mergeCell ref="G2:I2"/>
    <mergeCell ref="H6:I6"/>
    <mergeCell ref="B19:G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T64"/>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8.125" style="1" customWidth="1"/>
    <col min="3" max="3" width="16.125" style="1" customWidth="1"/>
    <col min="4" max="4" width="28.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4" width="15.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130</v>
      </c>
      <c r="E10" s="36" t="s">
        <v>133</v>
      </c>
      <c r="F10" s="14"/>
      <c r="G10" s="5" t="str">
        <f>"Nazwa handlowa /
"&amp;C10&amp;" / 
"&amp;D10</f>
        <v>Nazwa handlowa /
Dawka / 
Postać/Opakowanie</v>
      </c>
      <c r="H10" s="5" t="s">
        <v>118</v>
      </c>
      <c r="I10" s="5" t="str">
        <f>B10</f>
        <v>Skład</v>
      </c>
      <c r="J10" s="5" t="s">
        <v>119</v>
      </c>
      <c r="K10" s="5" t="s">
        <v>55</v>
      </c>
      <c r="L10" s="5" t="s">
        <v>56</v>
      </c>
      <c r="M10" s="5" t="s">
        <v>57</v>
      </c>
      <c r="N10" s="5" t="s">
        <v>18</v>
      </c>
    </row>
    <row r="11" spans="1:14" ht="46.5" customHeight="1">
      <c r="A11" s="21" t="s">
        <v>3</v>
      </c>
      <c r="B11" s="37" t="s">
        <v>260</v>
      </c>
      <c r="C11" s="37" t="s">
        <v>136</v>
      </c>
      <c r="D11" s="37" t="s">
        <v>261</v>
      </c>
      <c r="E11" s="85">
        <v>1080</v>
      </c>
      <c r="F11" s="14" t="s">
        <v>90</v>
      </c>
      <c r="G11" s="15" t="s">
        <v>115</v>
      </c>
      <c r="H11" s="82"/>
      <c r="I11" s="82"/>
      <c r="J11" s="16"/>
      <c r="K11" s="15"/>
      <c r="L11" s="15" t="str">
        <f>IF(K11=0,"0,00",IF(K11&gt;0,ROUND(E11/K11,2)))</f>
        <v>0,00</v>
      </c>
      <c r="M11" s="15"/>
      <c r="N11" s="17">
        <f>ROUND(L11*ROUND(M11,2),2)</f>
        <v>0</v>
      </c>
    </row>
    <row r="12" ht="13.5">
      <c r="Q12" s="1"/>
    </row>
    <row r="13" ht="13.5">
      <c r="Q13" s="1"/>
    </row>
    <row r="14" spans="2:17" ht="13.5">
      <c r="B14" s="2"/>
      <c r="Q14" s="1"/>
    </row>
    <row r="15" spans="2:17" ht="13.5">
      <c r="B15" s="2"/>
      <c r="Q15" s="1"/>
    </row>
    <row r="16" spans="2:17" ht="13.5">
      <c r="B16" s="2"/>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62" ht="13.5">
      <c r="Q62" s="1"/>
    </row>
    <row r="63" ht="13.5">
      <c r="Q63" s="1"/>
    </row>
    <row r="64" ht="13.5">
      <c r="Q64"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T83"/>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0.375" style="1" customWidth="1"/>
    <col min="3" max="3" width="15.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41.25">
      <c r="A11" s="21" t="s">
        <v>3</v>
      </c>
      <c r="B11" s="37" t="s">
        <v>475</v>
      </c>
      <c r="C11" s="37" t="s">
        <v>151</v>
      </c>
      <c r="D11" s="37" t="s">
        <v>142</v>
      </c>
      <c r="E11" s="85">
        <v>3640</v>
      </c>
      <c r="F11" s="14" t="s">
        <v>90</v>
      </c>
      <c r="G11" s="15" t="s">
        <v>115</v>
      </c>
      <c r="H11" s="82"/>
      <c r="I11" s="82"/>
      <c r="J11" s="16"/>
      <c r="K11" s="15"/>
      <c r="L11" s="15" t="str">
        <f>IF(K11=0,"0,00",IF(K11&gt;0,ROUND(E11/K11,2)))</f>
        <v>0,00</v>
      </c>
      <c r="M11" s="15"/>
      <c r="N11" s="17">
        <f>ROUND(L11*ROUND(M11,2),2)</f>
        <v>0</v>
      </c>
    </row>
    <row r="12" spans="1:14" ht="41.25">
      <c r="A12" s="21" t="s">
        <v>4</v>
      </c>
      <c r="B12" s="37" t="s">
        <v>475</v>
      </c>
      <c r="C12" s="37" t="s">
        <v>262</v>
      </c>
      <c r="D12" s="37" t="s">
        <v>142</v>
      </c>
      <c r="E12" s="85">
        <v>6048</v>
      </c>
      <c r="F12" s="14" t="s">
        <v>90</v>
      </c>
      <c r="G12" s="15" t="s">
        <v>115</v>
      </c>
      <c r="H12" s="82"/>
      <c r="I12" s="82"/>
      <c r="J12" s="16"/>
      <c r="K12" s="15"/>
      <c r="L12" s="15" t="str">
        <f>IF(K12=0,"0,00",IF(K12&gt;0,ROUND(E12/K12,2)))</f>
        <v>0,00</v>
      </c>
      <c r="M12" s="15"/>
      <c r="N12" s="17">
        <f>ROUND(L12*ROUND(M12,2),2)</f>
        <v>0</v>
      </c>
    </row>
    <row r="13" ht="13.5">
      <c r="Q13" s="1"/>
    </row>
    <row r="14" spans="2:17" ht="21" customHeight="1">
      <c r="B14" s="138" t="s">
        <v>160</v>
      </c>
      <c r="C14" s="138"/>
      <c r="D14" s="138"/>
      <c r="E14" s="138"/>
      <c r="F14" s="138"/>
      <c r="G14" s="138"/>
      <c r="Q14" s="1"/>
    </row>
    <row r="15" spans="2:17" ht="21" customHeight="1">
      <c r="B15" s="138" t="s">
        <v>476</v>
      </c>
      <c r="C15" s="138"/>
      <c r="D15" s="138"/>
      <c r="E15" s="138"/>
      <c r="F15" s="138"/>
      <c r="G15" s="138"/>
      <c r="Q15" s="1"/>
    </row>
    <row r="16" spans="2:17" ht="20.25" customHeight="1">
      <c r="B16" s="138" t="s">
        <v>477</v>
      </c>
      <c r="C16" s="138"/>
      <c r="D16" s="138"/>
      <c r="E16" s="138"/>
      <c r="F16" s="138"/>
      <c r="G16" s="138"/>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sheetData>
  <sheetProtection/>
  <mergeCells count="5">
    <mergeCell ref="G2:I2"/>
    <mergeCell ref="H6:I6"/>
    <mergeCell ref="B14:G14"/>
    <mergeCell ref="B15:G15"/>
    <mergeCell ref="B16:G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T190"/>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7.50390625" style="1" customWidth="1"/>
    <col min="3" max="3" width="12.375" style="1" customWidth="1"/>
    <col min="4" max="4" width="26.1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14</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SUM(N11:N13)</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44.25" customHeight="1">
      <c r="A11" s="21" t="s">
        <v>3</v>
      </c>
      <c r="B11" s="37" t="s">
        <v>478</v>
      </c>
      <c r="C11" s="37" t="s">
        <v>168</v>
      </c>
      <c r="D11" s="37" t="s">
        <v>263</v>
      </c>
      <c r="E11" s="85">
        <v>1620</v>
      </c>
      <c r="F11" s="14" t="s">
        <v>90</v>
      </c>
      <c r="G11" s="15" t="s">
        <v>115</v>
      </c>
      <c r="H11" s="82"/>
      <c r="I11" s="82"/>
      <c r="J11" s="16"/>
      <c r="K11" s="15"/>
      <c r="L11" s="15" t="str">
        <f>IF(K11=0,"0,00",IF(K11&gt;0,ROUND(E11/K11,2)))</f>
        <v>0,00</v>
      </c>
      <c r="M11" s="15"/>
      <c r="N11" s="17">
        <f>ROUND(L11*ROUND(M11,2),2)</f>
        <v>0</v>
      </c>
    </row>
    <row r="12" spans="1:17" ht="41.25">
      <c r="A12" s="21" t="s">
        <v>4</v>
      </c>
      <c r="B12" s="21" t="s">
        <v>478</v>
      </c>
      <c r="C12" s="21" t="s">
        <v>259</v>
      </c>
      <c r="D12" s="21" t="s">
        <v>263</v>
      </c>
      <c r="E12" s="86">
        <v>3800</v>
      </c>
      <c r="F12" s="14" t="s">
        <v>90</v>
      </c>
      <c r="G12" s="15" t="s">
        <v>115</v>
      </c>
      <c r="H12" s="83"/>
      <c r="I12" s="83"/>
      <c r="J12" s="21"/>
      <c r="K12" s="21"/>
      <c r="L12" s="15" t="str">
        <f>IF(K12=0,"0,00",IF(K12&gt;0,ROUND(E12/K12,2)))</f>
        <v>0,00</v>
      </c>
      <c r="M12" s="21"/>
      <c r="N12" s="17">
        <f>ROUND(L12*ROUND(M12,2),2)</f>
        <v>0</v>
      </c>
      <c r="Q12" s="1"/>
    </row>
    <row r="13" spans="1:17" ht="41.25">
      <c r="A13" s="21" t="s">
        <v>5</v>
      </c>
      <c r="B13" s="21" t="s">
        <v>478</v>
      </c>
      <c r="C13" s="21" t="s">
        <v>149</v>
      </c>
      <c r="D13" s="21" t="s">
        <v>263</v>
      </c>
      <c r="E13" s="86">
        <v>900</v>
      </c>
      <c r="F13" s="14" t="s">
        <v>90</v>
      </c>
      <c r="G13" s="15" t="s">
        <v>115</v>
      </c>
      <c r="H13" s="83"/>
      <c r="I13" s="83"/>
      <c r="J13" s="21"/>
      <c r="K13" s="21"/>
      <c r="L13" s="15" t="str">
        <f>IF(K13=0,"0,00",IF(K13&gt;0,ROUND(E13/K13,2)))</f>
        <v>0,00</v>
      </c>
      <c r="M13" s="21"/>
      <c r="N13" s="17">
        <f>ROUND(L13*ROUND(M13,2),2)</f>
        <v>0</v>
      </c>
      <c r="Q13" s="1"/>
    </row>
    <row r="14" ht="13.5">
      <c r="Q14" s="1"/>
    </row>
    <row r="15" spans="2:17" ht="24.75" customHeight="1">
      <c r="B15" s="138" t="s">
        <v>160</v>
      </c>
      <c r="C15" s="138"/>
      <c r="D15" s="138"/>
      <c r="E15" s="138"/>
      <c r="F15" s="138"/>
      <c r="G15" s="138"/>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row r="146" ht="13.5">
      <c r="Q146"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row r="158" ht="13.5">
      <c r="Q158" s="1"/>
    </row>
    <row r="159" ht="13.5">
      <c r="Q159" s="1"/>
    </row>
    <row r="160" ht="13.5">
      <c r="Q160" s="1"/>
    </row>
    <row r="161" ht="13.5">
      <c r="Q161" s="1"/>
    </row>
    <row r="162" ht="13.5">
      <c r="Q162" s="1"/>
    </row>
    <row r="163" ht="13.5">
      <c r="Q163" s="1"/>
    </row>
    <row r="164" ht="13.5">
      <c r="Q164" s="1"/>
    </row>
    <row r="165" ht="13.5">
      <c r="Q165" s="1"/>
    </row>
    <row r="166" ht="13.5">
      <c r="Q166" s="1"/>
    </row>
    <row r="167" ht="13.5">
      <c r="Q167" s="1"/>
    </row>
    <row r="168" ht="13.5">
      <c r="Q168" s="1"/>
    </row>
    <row r="169" ht="13.5">
      <c r="Q169" s="1"/>
    </row>
    <row r="170" ht="13.5">
      <c r="Q170" s="1"/>
    </row>
    <row r="171" ht="13.5">
      <c r="Q171" s="1"/>
    </row>
    <row r="172" ht="13.5">
      <c r="Q172" s="1"/>
    </row>
    <row r="173" ht="13.5">
      <c r="Q173" s="1"/>
    </row>
    <row r="174" ht="13.5">
      <c r="Q174" s="1"/>
    </row>
    <row r="175" ht="13.5">
      <c r="Q175" s="1"/>
    </row>
    <row r="176" ht="13.5">
      <c r="Q176" s="1"/>
    </row>
    <row r="177" ht="13.5">
      <c r="Q177" s="1"/>
    </row>
    <row r="178" ht="13.5">
      <c r="Q178" s="1"/>
    </row>
    <row r="179" ht="13.5">
      <c r="Q179" s="1"/>
    </row>
    <row r="180" ht="13.5">
      <c r="Q180" s="1"/>
    </row>
    <row r="181" ht="13.5">
      <c r="Q181" s="1"/>
    </row>
    <row r="182" ht="13.5">
      <c r="Q182" s="1"/>
    </row>
    <row r="183" ht="13.5">
      <c r="Q183" s="1"/>
    </row>
    <row r="184" ht="13.5">
      <c r="Q184" s="1"/>
    </row>
    <row r="185" ht="13.5">
      <c r="Q185" s="1"/>
    </row>
    <row r="186" ht="13.5">
      <c r="Q186" s="1"/>
    </row>
    <row r="187" ht="13.5">
      <c r="Q187" s="1"/>
    </row>
    <row r="188" ht="13.5">
      <c r="Q188" s="1"/>
    </row>
    <row r="189" ht="13.5">
      <c r="Q189" s="1"/>
    </row>
    <row r="190" ht="13.5">
      <c r="Q190" s="1"/>
    </row>
  </sheetData>
  <sheetProtection/>
  <mergeCells count="3">
    <mergeCell ref="G2:I2"/>
    <mergeCell ref="H6:I6"/>
    <mergeCell ref="B15:G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T103"/>
  <sheetViews>
    <sheetView showGridLines="0" view="pageBreakPreview" zoomScale="80" zoomScaleNormal="80" zoomScaleSheetLayoutView="80" zoomScalePageLayoutView="80" workbookViewId="0" topLeftCell="A16">
      <selection activeCell="B14" sqref="B14:F14"/>
    </sheetView>
  </sheetViews>
  <sheetFormatPr defaultColWidth="9.125" defaultRowHeight="12.75"/>
  <cols>
    <col min="1" max="1" width="5.125" style="1" customWidth="1"/>
    <col min="2" max="2" width="20.875" style="1" customWidth="1"/>
    <col min="3" max="3" width="14.625" style="1" customWidth="1"/>
    <col min="4" max="4" width="26.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1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SUM(N11:N21)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75.75" customHeight="1">
      <c r="A11" s="21" t="s">
        <v>3</v>
      </c>
      <c r="B11" s="37" t="s">
        <v>265</v>
      </c>
      <c r="C11" s="37" t="s">
        <v>266</v>
      </c>
      <c r="D11" s="37" t="s">
        <v>132</v>
      </c>
      <c r="E11" s="85">
        <v>30</v>
      </c>
      <c r="F11" s="14" t="s">
        <v>90</v>
      </c>
      <c r="G11" s="15" t="s">
        <v>115</v>
      </c>
      <c r="H11" s="82"/>
      <c r="I11" s="82"/>
      <c r="J11" s="16"/>
      <c r="K11" s="15"/>
      <c r="L11" s="15" t="str">
        <f>IF(K11=0,"0,00",IF(K11&gt;0,ROUND(E11/K11,2)))</f>
        <v>0,00</v>
      </c>
      <c r="M11" s="15"/>
      <c r="N11" s="17">
        <f>ROUND(L11*ROUND(M11,2),2)</f>
        <v>0</v>
      </c>
    </row>
    <row r="12" spans="1:17" ht="41.25">
      <c r="A12" s="21" t="s">
        <v>4</v>
      </c>
      <c r="B12" s="37" t="s">
        <v>267</v>
      </c>
      <c r="C12" s="37" t="s">
        <v>150</v>
      </c>
      <c r="D12" s="37" t="s">
        <v>170</v>
      </c>
      <c r="E12" s="85">
        <v>2200</v>
      </c>
      <c r="F12" s="14" t="s">
        <v>90</v>
      </c>
      <c r="G12" s="15" t="s">
        <v>115</v>
      </c>
      <c r="H12" s="82"/>
      <c r="I12" s="82"/>
      <c r="J12" s="16"/>
      <c r="K12" s="15"/>
      <c r="L12" s="15" t="str">
        <f>IF(K12=0,"0,00",IF(K12&gt;0,ROUND(E12/K12,2)))</f>
        <v>0,00</v>
      </c>
      <c r="M12" s="15"/>
      <c r="N12" s="17">
        <f>ROUND(L12*ROUND(M12,2),2)</f>
        <v>0</v>
      </c>
      <c r="Q12" s="1"/>
    </row>
    <row r="13" spans="1:17" ht="49.5" customHeight="1">
      <c r="A13" s="21" t="s">
        <v>5</v>
      </c>
      <c r="B13" s="37" t="s">
        <v>268</v>
      </c>
      <c r="C13" s="37" t="s">
        <v>480</v>
      </c>
      <c r="D13" s="37" t="s">
        <v>269</v>
      </c>
      <c r="E13" s="85">
        <v>2160</v>
      </c>
      <c r="F13" s="14" t="s">
        <v>90</v>
      </c>
      <c r="G13" s="15" t="s">
        <v>115</v>
      </c>
      <c r="H13" s="82"/>
      <c r="I13" s="82"/>
      <c r="J13" s="16"/>
      <c r="K13" s="15"/>
      <c r="L13" s="15" t="str">
        <f>IF(K13=0,"0,00",IF(K13&gt;0,ROUND(E13/K13,2)))</f>
        <v>0,00</v>
      </c>
      <c r="M13" s="15"/>
      <c r="N13" s="17">
        <f>ROUND(L13*ROUND(M13,2),2)</f>
        <v>0</v>
      </c>
      <c r="Q13" s="1"/>
    </row>
    <row r="14" spans="1:17" ht="41.25">
      <c r="A14" s="21" t="s">
        <v>6</v>
      </c>
      <c r="B14" s="37" t="s">
        <v>479</v>
      </c>
      <c r="C14" s="37" t="s">
        <v>137</v>
      </c>
      <c r="D14" s="37" t="s">
        <v>138</v>
      </c>
      <c r="E14" s="85">
        <v>5400</v>
      </c>
      <c r="F14" s="14" t="s">
        <v>90</v>
      </c>
      <c r="G14" s="15" t="s">
        <v>115</v>
      </c>
      <c r="H14" s="82"/>
      <c r="I14" s="82"/>
      <c r="J14" s="16"/>
      <c r="K14" s="15"/>
      <c r="L14" s="15" t="str">
        <f>IF(K14=0,"0,00",IF(K14&gt;0,ROUND(E14/K14,2)))</f>
        <v>0,00</v>
      </c>
      <c r="M14" s="15"/>
      <c r="N14" s="17">
        <f>ROUND(L14*ROUND(M14,2),2)</f>
        <v>0</v>
      </c>
      <c r="Q14" s="1"/>
    </row>
    <row r="15" spans="1:17" ht="41.25">
      <c r="A15" s="21" t="s">
        <v>58</v>
      </c>
      <c r="B15" s="37" t="s">
        <v>479</v>
      </c>
      <c r="C15" s="37" t="s">
        <v>143</v>
      </c>
      <c r="D15" s="37" t="s">
        <v>138</v>
      </c>
      <c r="E15" s="85">
        <v>3780</v>
      </c>
      <c r="F15" s="14" t="s">
        <v>90</v>
      </c>
      <c r="G15" s="15" t="s">
        <v>115</v>
      </c>
      <c r="H15" s="82"/>
      <c r="I15" s="82"/>
      <c r="J15" s="16"/>
      <c r="K15" s="15"/>
      <c r="L15" s="15" t="str">
        <f>IF(K15=0,"0,00",IF(K15&gt;0,ROUND(E15/K15,2)))</f>
        <v>0,00</v>
      </c>
      <c r="M15" s="15"/>
      <c r="N15" s="17">
        <f>ROUND(L15*ROUND(M15,2),2)</f>
        <v>0</v>
      </c>
      <c r="Q15" s="1"/>
    </row>
    <row r="16" spans="1:17" ht="41.25">
      <c r="A16" s="21" t="s">
        <v>89</v>
      </c>
      <c r="B16" s="21" t="s">
        <v>270</v>
      </c>
      <c r="C16" s="21" t="s">
        <v>271</v>
      </c>
      <c r="D16" s="21" t="s">
        <v>272</v>
      </c>
      <c r="E16" s="86">
        <v>1080</v>
      </c>
      <c r="F16" s="14" t="s">
        <v>90</v>
      </c>
      <c r="G16" s="15" t="s">
        <v>115</v>
      </c>
      <c r="H16" s="83"/>
      <c r="I16" s="83"/>
      <c r="J16" s="21"/>
      <c r="K16" s="21"/>
      <c r="L16" s="15" t="str">
        <f aca="true" t="shared" si="0" ref="L16:L21">IF(K16=0,"0,00",IF(K16&gt;0,ROUND(E16/K16,2)))</f>
        <v>0,00</v>
      </c>
      <c r="M16" s="21"/>
      <c r="N16" s="17">
        <f aca="true" t="shared" si="1" ref="N16:N21">ROUND(L16*ROUND(M16,2),2)</f>
        <v>0</v>
      </c>
      <c r="Q16" s="1"/>
    </row>
    <row r="17" spans="1:17" ht="63.75" customHeight="1">
      <c r="A17" s="21" t="s">
        <v>264</v>
      </c>
      <c r="B17" s="21" t="s">
        <v>273</v>
      </c>
      <c r="C17" s="21" t="s">
        <v>274</v>
      </c>
      <c r="D17" s="21" t="s">
        <v>275</v>
      </c>
      <c r="E17" s="86">
        <v>6000</v>
      </c>
      <c r="F17" s="14" t="s">
        <v>90</v>
      </c>
      <c r="G17" s="15" t="s">
        <v>115</v>
      </c>
      <c r="H17" s="83"/>
      <c r="I17" s="83"/>
      <c r="J17" s="21"/>
      <c r="K17" s="21"/>
      <c r="L17" s="15" t="str">
        <f t="shared" si="0"/>
        <v>0,00</v>
      </c>
      <c r="M17" s="21"/>
      <c r="N17" s="17">
        <f t="shared" si="1"/>
        <v>0</v>
      </c>
      <c r="Q17" s="1"/>
    </row>
    <row r="18" spans="1:17" ht="49.5" customHeight="1">
      <c r="A18" s="21" t="s">
        <v>8</v>
      </c>
      <c r="B18" s="21" t="s">
        <v>174</v>
      </c>
      <c r="C18" s="21" t="s">
        <v>276</v>
      </c>
      <c r="D18" s="21" t="s">
        <v>277</v>
      </c>
      <c r="E18" s="86">
        <v>37000</v>
      </c>
      <c r="F18" s="14" t="s">
        <v>90</v>
      </c>
      <c r="G18" s="15" t="s">
        <v>115</v>
      </c>
      <c r="H18" s="83"/>
      <c r="I18" s="83"/>
      <c r="J18" s="21"/>
      <c r="K18" s="21"/>
      <c r="L18" s="15" t="str">
        <f t="shared" si="0"/>
        <v>0,00</v>
      </c>
      <c r="M18" s="21"/>
      <c r="N18" s="17">
        <f t="shared" si="1"/>
        <v>0</v>
      </c>
      <c r="Q18" s="1"/>
    </row>
    <row r="19" spans="1:17" ht="47.25" customHeight="1">
      <c r="A19" s="21" t="s">
        <v>21</v>
      </c>
      <c r="B19" s="21" t="s">
        <v>278</v>
      </c>
      <c r="C19" s="21" t="s">
        <v>279</v>
      </c>
      <c r="D19" s="21" t="s">
        <v>280</v>
      </c>
      <c r="E19" s="86">
        <v>250</v>
      </c>
      <c r="F19" s="14" t="s">
        <v>90</v>
      </c>
      <c r="G19" s="15" t="s">
        <v>115</v>
      </c>
      <c r="H19" s="83"/>
      <c r="I19" s="83"/>
      <c r="J19" s="21"/>
      <c r="K19" s="21"/>
      <c r="L19" s="15" t="str">
        <f t="shared" si="0"/>
        <v>0,00</v>
      </c>
      <c r="M19" s="21"/>
      <c r="N19" s="17">
        <f t="shared" si="1"/>
        <v>0</v>
      </c>
      <c r="Q19" s="1"/>
    </row>
    <row r="20" spans="1:17" ht="48" customHeight="1">
      <c r="A20" s="21" t="s">
        <v>88</v>
      </c>
      <c r="B20" s="21" t="s">
        <v>281</v>
      </c>
      <c r="C20" s="21" t="s">
        <v>135</v>
      </c>
      <c r="D20" s="21" t="s">
        <v>282</v>
      </c>
      <c r="E20" s="86">
        <v>6000</v>
      </c>
      <c r="F20" s="14" t="s">
        <v>90</v>
      </c>
      <c r="G20" s="15" t="s">
        <v>115</v>
      </c>
      <c r="H20" s="83"/>
      <c r="I20" s="83"/>
      <c r="J20" s="21"/>
      <c r="K20" s="21"/>
      <c r="L20" s="15" t="str">
        <f t="shared" si="0"/>
        <v>0,00</v>
      </c>
      <c r="M20" s="21"/>
      <c r="N20" s="17">
        <f t="shared" si="1"/>
        <v>0</v>
      </c>
      <c r="Q20" s="1"/>
    </row>
    <row r="21" spans="1:17" ht="41.25">
      <c r="A21" s="21" t="s">
        <v>1</v>
      </c>
      <c r="B21" s="21" t="s">
        <v>281</v>
      </c>
      <c r="C21" s="21" t="s">
        <v>283</v>
      </c>
      <c r="D21" s="21" t="s">
        <v>237</v>
      </c>
      <c r="E21" s="86">
        <v>270</v>
      </c>
      <c r="F21" s="14" t="s">
        <v>90</v>
      </c>
      <c r="G21" s="15" t="s">
        <v>115</v>
      </c>
      <c r="H21" s="83"/>
      <c r="I21" s="83"/>
      <c r="J21" s="21"/>
      <c r="K21" s="21"/>
      <c r="L21" s="15" t="str">
        <f t="shared" si="0"/>
        <v>0,00</v>
      </c>
      <c r="M21" s="21"/>
      <c r="N21" s="17">
        <f t="shared" si="1"/>
        <v>0</v>
      </c>
      <c r="Q21" s="1"/>
    </row>
    <row r="22" ht="13.5">
      <c r="Q22" s="1"/>
    </row>
    <row r="23" spans="2:17" ht="24" customHeight="1">
      <c r="B23" s="138" t="s">
        <v>160</v>
      </c>
      <c r="C23" s="138"/>
      <c r="D23" s="138"/>
      <c r="E23" s="138"/>
      <c r="F23" s="138"/>
      <c r="G23" s="138"/>
      <c r="Q23" s="1"/>
    </row>
    <row r="24" spans="2:17" ht="22.5" customHeight="1">
      <c r="B24" s="138" t="s">
        <v>187</v>
      </c>
      <c r="C24" s="138"/>
      <c r="D24" s="138"/>
      <c r="E24" s="138"/>
      <c r="F24" s="138"/>
      <c r="G24" s="138"/>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sheetData>
  <sheetProtection/>
  <mergeCells count="4">
    <mergeCell ref="G2:I2"/>
    <mergeCell ref="H6:I6"/>
    <mergeCell ref="B23:G23"/>
    <mergeCell ref="B24:G2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T65"/>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4.50390625" style="1" customWidth="1"/>
    <col min="3" max="3" width="12.375" style="1" customWidth="1"/>
    <col min="4" max="4" width="28.1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1" customHeight="1">
      <c r="A11" s="21" t="s">
        <v>3</v>
      </c>
      <c r="B11" s="37" t="s">
        <v>481</v>
      </c>
      <c r="C11" s="37" t="s">
        <v>165</v>
      </c>
      <c r="D11" s="37" t="s">
        <v>284</v>
      </c>
      <c r="E11" s="85">
        <v>700</v>
      </c>
      <c r="F11" s="14" t="s">
        <v>90</v>
      </c>
      <c r="G11" s="15" t="s">
        <v>115</v>
      </c>
      <c r="H11" s="82"/>
      <c r="I11" s="82"/>
      <c r="J11" s="16"/>
      <c r="K11" s="15"/>
      <c r="L11" s="15" t="str">
        <f>IF(K11=0,"0,00",IF(K11&gt;0,ROUND(E11/K11,2)))</f>
        <v>0,00</v>
      </c>
      <c r="M11" s="15"/>
      <c r="N11" s="17">
        <f>ROUND(L11*ROUND(M11,2),2)</f>
        <v>0</v>
      </c>
    </row>
    <row r="12" spans="1:17" ht="51" customHeight="1">
      <c r="A12" s="21" t="s">
        <v>4</v>
      </c>
      <c r="B12" s="37" t="s">
        <v>481</v>
      </c>
      <c r="C12" s="37" t="s">
        <v>135</v>
      </c>
      <c r="D12" s="37" t="s">
        <v>284</v>
      </c>
      <c r="E12" s="85">
        <v>1700</v>
      </c>
      <c r="F12" s="14" t="s">
        <v>90</v>
      </c>
      <c r="G12" s="15" t="s">
        <v>115</v>
      </c>
      <c r="H12" s="82"/>
      <c r="I12" s="82"/>
      <c r="J12" s="16"/>
      <c r="K12" s="15"/>
      <c r="L12" s="15" t="str">
        <f>IF(K12=0,"0,00",IF(K12&gt;0,ROUND(E12/K12,2)))</f>
        <v>0,00</v>
      </c>
      <c r="M12" s="15"/>
      <c r="N12" s="17">
        <f>ROUND(L12*ROUND(M12,2),2)</f>
        <v>0</v>
      </c>
      <c r="Q12" s="1"/>
    </row>
    <row r="13" ht="13.5">
      <c r="Q13" s="1"/>
    </row>
    <row r="14" spans="2:17" ht="24" customHeight="1">
      <c r="B14" s="138" t="s">
        <v>160</v>
      </c>
      <c r="C14" s="138"/>
      <c r="D14" s="138"/>
      <c r="E14" s="138"/>
      <c r="F14" s="138"/>
      <c r="G14" s="138"/>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sheetData>
  <sheetProtection/>
  <mergeCells count="3">
    <mergeCell ref="G2:I2"/>
    <mergeCell ref="H6:I6"/>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T187"/>
  <sheetViews>
    <sheetView showGridLines="0" view="pageBreakPreview" zoomScale="80" zoomScaleNormal="80" zoomScaleSheetLayoutView="80" zoomScalePageLayoutView="80" workbookViewId="0" topLeftCell="A19">
      <selection activeCell="B14" sqref="B14:F14"/>
    </sheetView>
  </sheetViews>
  <sheetFormatPr defaultColWidth="9.125" defaultRowHeight="12.75"/>
  <cols>
    <col min="1" max="1" width="5.125" style="1" customWidth="1"/>
    <col min="2" max="2" width="22.50390625" style="1" customWidth="1"/>
    <col min="3" max="3" width="18.125" style="1" customWidth="1"/>
    <col min="4" max="4" width="30.50390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8.5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SUM(N11:N27)</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111" customHeight="1">
      <c r="A10" s="5" t="s">
        <v>86</v>
      </c>
      <c r="B10" s="5" t="s">
        <v>16</v>
      </c>
      <c r="C10" s="5" t="s">
        <v>17</v>
      </c>
      <c r="D10" s="5" t="s">
        <v>114</v>
      </c>
      <c r="E10" s="36" t="s">
        <v>123</v>
      </c>
      <c r="F10" s="14"/>
      <c r="G10" s="5" t="str">
        <f>"Nazwa handlowa /
"&amp;C10&amp;" / 
"&amp;D10</f>
        <v>Nazwa handlowa /
Dawka / 
Postać /Opakowanie</v>
      </c>
      <c r="H10" s="5" t="s">
        <v>574</v>
      </c>
      <c r="I10" s="5" t="str">
        <f>B10</f>
        <v>Skład</v>
      </c>
      <c r="J10" s="5" t="s">
        <v>575</v>
      </c>
      <c r="K10" s="5" t="s">
        <v>55</v>
      </c>
      <c r="L10" s="5" t="s">
        <v>56</v>
      </c>
      <c r="M10" s="5" t="s">
        <v>57</v>
      </c>
      <c r="N10" s="5" t="s">
        <v>18</v>
      </c>
    </row>
    <row r="11" spans="1:14" ht="48" customHeight="1">
      <c r="A11" s="21" t="s">
        <v>3</v>
      </c>
      <c r="B11" s="37" t="s">
        <v>285</v>
      </c>
      <c r="C11" s="37" t="s">
        <v>150</v>
      </c>
      <c r="D11" s="37" t="s">
        <v>138</v>
      </c>
      <c r="E11" s="85">
        <v>900</v>
      </c>
      <c r="F11" s="14" t="s">
        <v>90</v>
      </c>
      <c r="G11" s="15" t="s">
        <v>115</v>
      </c>
      <c r="H11" s="82"/>
      <c r="I11" s="82"/>
      <c r="J11" s="16"/>
      <c r="K11" s="15"/>
      <c r="L11" s="15" t="str">
        <f>IF(K11=0,"0,00",IF(K11&gt;0,ROUND(E11/K11,2)))</f>
        <v>0,00</v>
      </c>
      <c r="M11" s="15"/>
      <c r="N11" s="17">
        <f>ROUND(L11*ROUND(M11,2),2)</f>
        <v>0</v>
      </c>
    </row>
    <row r="12" spans="1:17" ht="41.25">
      <c r="A12" s="21" t="s">
        <v>4</v>
      </c>
      <c r="B12" s="21" t="s">
        <v>286</v>
      </c>
      <c r="C12" s="21" t="s">
        <v>287</v>
      </c>
      <c r="D12" s="21" t="s">
        <v>141</v>
      </c>
      <c r="E12" s="86">
        <v>800</v>
      </c>
      <c r="F12" s="14" t="s">
        <v>90</v>
      </c>
      <c r="G12" s="15" t="s">
        <v>115</v>
      </c>
      <c r="H12" s="83"/>
      <c r="I12" s="83"/>
      <c r="J12" s="21"/>
      <c r="K12" s="21"/>
      <c r="L12" s="15" t="str">
        <f aca="true" t="shared" si="0" ref="L12:L27">IF(K12=0,"0,00",IF(K12&gt;0,ROUND(E12/K12,2)))</f>
        <v>0,00</v>
      </c>
      <c r="M12" s="21"/>
      <c r="N12" s="17">
        <f aca="true" t="shared" si="1" ref="N12:N27">ROUND(L12*ROUND(M12,2),2)</f>
        <v>0</v>
      </c>
      <c r="Q12" s="1"/>
    </row>
    <row r="13" spans="1:17" ht="41.25">
      <c r="A13" s="21" t="s">
        <v>5</v>
      </c>
      <c r="B13" s="21" t="s">
        <v>288</v>
      </c>
      <c r="C13" s="21" t="s">
        <v>289</v>
      </c>
      <c r="D13" s="21" t="s">
        <v>177</v>
      </c>
      <c r="E13" s="86">
        <v>400</v>
      </c>
      <c r="F13" s="14" t="s">
        <v>90</v>
      </c>
      <c r="G13" s="15" t="s">
        <v>115</v>
      </c>
      <c r="H13" s="83"/>
      <c r="I13" s="83"/>
      <c r="J13" s="21"/>
      <c r="K13" s="21"/>
      <c r="L13" s="15" t="str">
        <f t="shared" si="0"/>
        <v>0,00</v>
      </c>
      <c r="M13" s="21"/>
      <c r="N13" s="17">
        <f t="shared" si="1"/>
        <v>0</v>
      </c>
      <c r="Q13" s="1"/>
    </row>
    <row r="14" spans="1:17" ht="41.25">
      <c r="A14" s="21" t="s">
        <v>6</v>
      </c>
      <c r="B14" s="21" t="s">
        <v>290</v>
      </c>
      <c r="C14" s="21" t="s">
        <v>149</v>
      </c>
      <c r="D14" s="21" t="s">
        <v>138</v>
      </c>
      <c r="E14" s="86">
        <v>14000</v>
      </c>
      <c r="F14" s="14" t="s">
        <v>90</v>
      </c>
      <c r="G14" s="15" t="s">
        <v>115</v>
      </c>
      <c r="H14" s="83"/>
      <c r="I14" s="83"/>
      <c r="J14" s="21"/>
      <c r="K14" s="21"/>
      <c r="L14" s="15" t="str">
        <f t="shared" si="0"/>
        <v>0,00</v>
      </c>
      <c r="M14" s="21"/>
      <c r="N14" s="17">
        <f t="shared" si="1"/>
        <v>0</v>
      </c>
      <c r="Q14" s="1"/>
    </row>
    <row r="15" spans="1:17" ht="41.25">
      <c r="A15" s="21" t="s">
        <v>58</v>
      </c>
      <c r="B15" s="21" t="s">
        <v>291</v>
      </c>
      <c r="C15" s="21" t="s">
        <v>292</v>
      </c>
      <c r="D15" s="21" t="s">
        <v>293</v>
      </c>
      <c r="E15" s="86">
        <v>250</v>
      </c>
      <c r="F15" s="14" t="s">
        <v>90</v>
      </c>
      <c r="G15" s="15" t="s">
        <v>115</v>
      </c>
      <c r="H15" s="83"/>
      <c r="I15" s="83"/>
      <c r="J15" s="21"/>
      <c r="K15" s="21"/>
      <c r="L15" s="15" t="str">
        <f t="shared" si="0"/>
        <v>0,00</v>
      </c>
      <c r="M15" s="21"/>
      <c r="N15" s="17">
        <f t="shared" si="1"/>
        <v>0</v>
      </c>
      <c r="Q15" s="1"/>
    </row>
    <row r="16" spans="1:17" ht="41.25">
      <c r="A16" s="21" t="s">
        <v>89</v>
      </c>
      <c r="B16" s="21" t="s">
        <v>294</v>
      </c>
      <c r="C16" s="21" t="s">
        <v>152</v>
      </c>
      <c r="D16" s="21" t="s">
        <v>138</v>
      </c>
      <c r="E16" s="86">
        <v>2000</v>
      </c>
      <c r="F16" s="14" t="s">
        <v>90</v>
      </c>
      <c r="G16" s="15" t="s">
        <v>115</v>
      </c>
      <c r="H16" s="83"/>
      <c r="I16" s="83"/>
      <c r="J16" s="21"/>
      <c r="K16" s="21"/>
      <c r="L16" s="15" t="str">
        <f t="shared" si="0"/>
        <v>0,00</v>
      </c>
      <c r="M16" s="21"/>
      <c r="N16" s="17">
        <f t="shared" si="1"/>
        <v>0</v>
      </c>
      <c r="Q16" s="1"/>
    </row>
    <row r="17" spans="1:17" ht="41.25">
      <c r="A17" s="21" t="s">
        <v>7</v>
      </c>
      <c r="B17" s="21" t="s">
        <v>295</v>
      </c>
      <c r="C17" s="21" t="s">
        <v>296</v>
      </c>
      <c r="D17" s="21" t="s">
        <v>297</v>
      </c>
      <c r="E17" s="86">
        <v>1440</v>
      </c>
      <c r="F17" s="14" t="s">
        <v>90</v>
      </c>
      <c r="G17" s="15" t="s">
        <v>115</v>
      </c>
      <c r="H17" s="83"/>
      <c r="I17" s="83"/>
      <c r="J17" s="21"/>
      <c r="K17" s="21"/>
      <c r="L17" s="15" t="str">
        <f t="shared" si="0"/>
        <v>0,00</v>
      </c>
      <c r="M17" s="21"/>
      <c r="N17" s="17">
        <f t="shared" si="1"/>
        <v>0</v>
      </c>
      <c r="Q17" s="1"/>
    </row>
    <row r="18" spans="1:17" ht="41.25">
      <c r="A18" s="21" t="s">
        <v>8</v>
      </c>
      <c r="B18" s="21" t="s">
        <v>298</v>
      </c>
      <c r="C18" s="21" t="s">
        <v>134</v>
      </c>
      <c r="D18" s="21" t="s">
        <v>138</v>
      </c>
      <c r="E18" s="86">
        <v>2160</v>
      </c>
      <c r="F18" s="14" t="s">
        <v>90</v>
      </c>
      <c r="G18" s="15" t="s">
        <v>115</v>
      </c>
      <c r="H18" s="83"/>
      <c r="I18" s="83"/>
      <c r="J18" s="21"/>
      <c r="K18" s="21"/>
      <c r="L18" s="15" t="str">
        <f t="shared" si="0"/>
        <v>0,00</v>
      </c>
      <c r="M18" s="21"/>
      <c r="N18" s="17">
        <f t="shared" si="1"/>
        <v>0</v>
      </c>
      <c r="Q18" s="1"/>
    </row>
    <row r="19" spans="1:17" ht="41.25">
      <c r="A19" s="21" t="s">
        <v>21</v>
      </c>
      <c r="B19" s="21" t="s">
        <v>299</v>
      </c>
      <c r="C19" s="21" t="s">
        <v>136</v>
      </c>
      <c r="D19" s="21" t="s">
        <v>553</v>
      </c>
      <c r="E19" s="86">
        <v>140</v>
      </c>
      <c r="F19" s="14" t="s">
        <v>90</v>
      </c>
      <c r="G19" s="15" t="s">
        <v>115</v>
      </c>
      <c r="H19" s="83"/>
      <c r="I19" s="83"/>
      <c r="J19" s="21"/>
      <c r="K19" s="21"/>
      <c r="L19" s="15" t="str">
        <f t="shared" si="0"/>
        <v>0,00</v>
      </c>
      <c r="M19" s="21"/>
      <c r="N19" s="17">
        <f t="shared" si="1"/>
        <v>0</v>
      </c>
      <c r="Q19" s="1"/>
    </row>
    <row r="20" spans="1:17" ht="41.25">
      <c r="A20" s="21" t="s">
        <v>88</v>
      </c>
      <c r="B20" s="21" t="s">
        <v>300</v>
      </c>
      <c r="C20" s="21" t="s">
        <v>259</v>
      </c>
      <c r="D20" s="21" t="s">
        <v>142</v>
      </c>
      <c r="E20" s="86">
        <v>300</v>
      </c>
      <c r="F20" s="14" t="s">
        <v>90</v>
      </c>
      <c r="G20" s="15" t="s">
        <v>115</v>
      </c>
      <c r="H20" s="83"/>
      <c r="I20" s="83"/>
      <c r="J20" s="21"/>
      <c r="K20" s="21"/>
      <c r="L20" s="15" t="str">
        <f t="shared" si="0"/>
        <v>0,00</v>
      </c>
      <c r="M20" s="21"/>
      <c r="N20" s="17">
        <f t="shared" si="1"/>
        <v>0</v>
      </c>
      <c r="Q20" s="1"/>
    </row>
    <row r="21" spans="1:17" ht="78.75" customHeight="1">
      <c r="A21" s="21" t="s">
        <v>1</v>
      </c>
      <c r="B21" s="21" t="s">
        <v>301</v>
      </c>
      <c r="C21" s="21" t="s">
        <v>482</v>
      </c>
      <c r="D21" s="21" t="s">
        <v>483</v>
      </c>
      <c r="E21" s="86">
        <v>50</v>
      </c>
      <c r="F21" s="14" t="s">
        <v>90</v>
      </c>
      <c r="G21" s="15" t="s">
        <v>115</v>
      </c>
      <c r="H21" s="83"/>
      <c r="I21" s="83"/>
      <c r="J21" s="21"/>
      <c r="K21" s="21"/>
      <c r="L21" s="15" t="str">
        <f t="shared" si="0"/>
        <v>0,00</v>
      </c>
      <c r="M21" s="21"/>
      <c r="N21" s="17">
        <f t="shared" si="1"/>
        <v>0</v>
      </c>
      <c r="Q21" s="1"/>
    </row>
    <row r="22" spans="1:17" ht="41.25">
      <c r="A22" s="21" t="s">
        <v>0</v>
      </c>
      <c r="B22" s="21" t="s">
        <v>153</v>
      </c>
      <c r="C22" s="21" t="s">
        <v>136</v>
      </c>
      <c r="D22" s="21" t="s">
        <v>138</v>
      </c>
      <c r="E22" s="86">
        <v>14500</v>
      </c>
      <c r="F22" s="14" t="s">
        <v>90</v>
      </c>
      <c r="G22" s="15" t="s">
        <v>115</v>
      </c>
      <c r="H22" s="83"/>
      <c r="I22" s="83"/>
      <c r="J22" s="21"/>
      <c r="K22" s="21"/>
      <c r="L22" s="15" t="str">
        <f t="shared" si="0"/>
        <v>0,00</v>
      </c>
      <c r="M22" s="21"/>
      <c r="N22" s="17">
        <f t="shared" si="1"/>
        <v>0</v>
      </c>
      <c r="Q22" s="1"/>
    </row>
    <row r="23" spans="1:17" ht="41.25">
      <c r="A23" s="21" t="s">
        <v>91</v>
      </c>
      <c r="B23" s="21" t="s">
        <v>302</v>
      </c>
      <c r="C23" s="21" t="s">
        <v>129</v>
      </c>
      <c r="D23" s="21" t="s">
        <v>138</v>
      </c>
      <c r="E23" s="86">
        <v>18000</v>
      </c>
      <c r="F23" s="14" t="s">
        <v>90</v>
      </c>
      <c r="G23" s="15" t="s">
        <v>115</v>
      </c>
      <c r="H23" s="83"/>
      <c r="I23" s="83"/>
      <c r="J23" s="21"/>
      <c r="K23" s="21"/>
      <c r="L23" s="15" t="str">
        <f t="shared" si="0"/>
        <v>0,00</v>
      </c>
      <c r="M23" s="21"/>
      <c r="N23" s="17">
        <f t="shared" si="1"/>
        <v>0</v>
      </c>
      <c r="Q23" s="1"/>
    </row>
    <row r="24" spans="1:17" ht="41.25">
      <c r="A24" s="21" t="s">
        <v>92</v>
      </c>
      <c r="B24" s="21" t="s">
        <v>303</v>
      </c>
      <c r="C24" s="21" t="s">
        <v>304</v>
      </c>
      <c r="D24" s="21" t="s">
        <v>138</v>
      </c>
      <c r="E24" s="86">
        <v>36000</v>
      </c>
      <c r="F24" s="14" t="s">
        <v>90</v>
      </c>
      <c r="G24" s="15" t="s">
        <v>115</v>
      </c>
      <c r="H24" s="83"/>
      <c r="I24" s="83"/>
      <c r="J24" s="21"/>
      <c r="K24" s="21"/>
      <c r="L24" s="15" t="str">
        <f t="shared" si="0"/>
        <v>0,00</v>
      </c>
      <c r="M24" s="21"/>
      <c r="N24" s="17">
        <f t="shared" si="1"/>
        <v>0</v>
      </c>
      <c r="Q24" s="1"/>
    </row>
    <row r="25" spans="1:17" ht="41.25">
      <c r="A25" s="21" t="s">
        <v>93</v>
      </c>
      <c r="B25" s="21" t="s">
        <v>305</v>
      </c>
      <c r="C25" s="21" t="s">
        <v>154</v>
      </c>
      <c r="D25" s="21" t="s">
        <v>138</v>
      </c>
      <c r="E25" s="86">
        <v>2160</v>
      </c>
      <c r="F25" s="14" t="s">
        <v>90</v>
      </c>
      <c r="G25" s="15" t="s">
        <v>115</v>
      </c>
      <c r="H25" s="83"/>
      <c r="I25" s="83"/>
      <c r="J25" s="21"/>
      <c r="K25" s="21"/>
      <c r="L25" s="15" t="str">
        <f t="shared" si="0"/>
        <v>0,00</v>
      </c>
      <c r="M25" s="21"/>
      <c r="N25" s="17">
        <f t="shared" si="1"/>
        <v>0</v>
      </c>
      <c r="Q25" s="1"/>
    </row>
    <row r="26" spans="1:17" ht="69">
      <c r="A26" s="21" t="s">
        <v>94</v>
      </c>
      <c r="B26" s="21" t="s">
        <v>306</v>
      </c>
      <c r="C26" s="21" t="s">
        <v>173</v>
      </c>
      <c r="D26" s="21" t="s">
        <v>484</v>
      </c>
      <c r="E26" s="86">
        <v>1000</v>
      </c>
      <c r="F26" s="14" t="s">
        <v>90</v>
      </c>
      <c r="G26" s="15" t="s">
        <v>115</v>
      </c>
      <c r="H26" s="83"/>
      <c r="I26" s="83"/>
      <c r="J26" s="21"/>
      <c r="K26" s="21"/>
      <c r="L26" s="15" t="str">
        <f t="shared" si="0"/>
        <v>0,00</v>
      </c>
      <c r="M26" s="21"/>
      <c r="N26" s="17">
        <f t="shared" si="1"/>
        <v>0</v>
      </c>
      <c r="Q26" s="1"/>
    </row>
    <row r="27" spans="1:17" ht="97.5" customHeight="1">
      <c r="A27" s="21" t="s">
        <v>95</v>
      </c>
      <c r="B27" s="21" t="s">
        <v>307</v>
      </c>
      <c r="C27" s="21" t="s">
        <v>308</v>
      </c>
      <c r="D27" s="21" t="s">
        <v>309</v>
      </c>
      <c r="E27" s="86">
        <v>3600</v>
      </c>
      <c r="F27" s="14" t="s">
        <v>90</v>
      </c>
      <c r="G27" s="15" t="s">
        <v>115</v>
      </c>
      <c r="H27" s="83"/>
      <c r="I27" s="83"/>
      <c r="J27" s="21"/>
      <c r="K27" s="21"/>
      <c r="L27" s="15" t="str">
        <f t="shared" si="0"/>
        <v>0,00</v>
      </c>
      <c r="M27" s="21"/>
      <c r="N27" s="17">
        <f t="shared" si="1"/>
        <v>0</v>
      </c>
      <c r="Q27" s="1"/>
    </row>
    <row r="28" ht="13.5">
      <c r="Q28" s="1"/>
    </row>
    <row r="29" spans="2:17" ht="21.75" customHeight="1">
      <c r="B29" s="138" t="s">
        <v>541</v>
      </c>
      <c r="C29" s="138"/>
      <c r="D29" s="138"/>
      <c r="E29" s="138"/>
      <c r="F29" s="138"/>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row r="146" ht="13.5">
      <c r="Q146"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row r="158" ht="13.5">
      <c r="Q158" s="1"/>
    </row>
    <row r="159" ht="13.5">
      <c r="Q159" s="1"/>
    </row>
    <row r="160" ht="13.5">
      <c r="Q160" s="1"/>
    </row>
    <row r="161" ht="13.5">
      <c r="Q161" s="1"/>
    </row>
    <row r="162" ht="13.5">
      <c r="Q162" s="1"/>
    </row>
    <row r="163" ht="13.5">
      <c r="Q163" s="1"/>
    </row>
    <row r="164" ht="13.5">
      <c r="Q164" s="1"/>
    </row>
    <row r="165" ht="13.5">
      <c r="Q165" s="1"/>
    </row>
    <row r="166" ht="13.5">
      <c r="Q166" s="1"/>
    </row>
    <row r="167" ht="13.5">
      <c r="Q167" s="1"/>
    </row>
    <row r="168" ht="13.5">
      <c r="Q168" s="1"/>
    </row>
    <row r="169" ht="13.5">
      <c r="Q169" s="1"/>
    </row>
    <row r="170" ht="13.5">
      <c r="Q170" s="1"/>
    </row>
    <row r="171" ht="13.5">
      <c r="Q171" s="1"/>
    </row>
    <row r="172" ht="13.5">
      <c r="Q172" s="1"/>
    </row>
    <row r="173" ht="13.5">
      <c r="Q173" s="1"/>
    </row>
    <row r="174" ht="13.5">
      <c r="Q174" s="1"/>
    </row>
    <row r="175" ht="13.5">
      <c r="Q175" s="1"/>
    </row>
    <row r="176" ht="13.5">
      <c r="Q176" s="1"/>
    </row>
    <row r="177" ht="13.5">
      <c r="Q177" s="1"/>
    </row>
    <row r="178" ht="13.5">
      <c r="Q178" s="1"/>
    </row>
    <row r="179" ht="13.5">
      <c r="Q179" s="1"/>
    </row>
    <row r="180" ht="13.5">
      <c r="Q180" s="1"/>
    </row>
    <row r="181" ht="13.5">
      <c r="Q181" s="1"/>
    </row>
    <row r="182" ht="13.5">
      <c r="Q182" s="1"/>
    </row>
    <row r="183" ht="13.5">
      <c r="Q183" s="1"/>
    </row>
    <row r="184" ht="13.5">
      <c r="Q184" s="1"/>
    </row>
    <row r="185" ht="13.5">
      <c r="Q185" s="1"/>
    </row>
    <row r="186" ht="13.5">
      <c r="Q186" s="1"/>
    </row>
    <row r="187" ht="13.5">
      <c r="Q187" s="1"/>
    </row>
  </sheetData>
  <sheetProtection/>
  <mergeCells count="3">
    <mergeCell ref="G2:I2"/>
    <mergeCell ref="H6:I6"/>
    <mergeCell ref="B29:F2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T64"/>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7.875" style="1" customWidth="1"/>
    <col min="3" max="3" width="13.625" style="1" customWidth="1"/>
    <col min="4" max="4" width="20.1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130</v>
      </c>
      <c r="E10" s="36" t="s">
        <v>123</v>
      </c>
      <c r="F10" s="14"/>
      <c r="G10" s="5" t="str">
        <f>"Nazwa handlowa /
"&amp;C10&amp;" / 
"&amp;D10</f>
        <v>Nazwa handlowa /
Dawka / 
Postać/Opakowanie</v>
      </c>
      <c r="H10" s="5" t="s">
        <v>118</v>
      </c>
      <c r="I10" s="5" t="str">
        <f>B10</f>
        <v>Skład</v>
      </c>
      <c r="J10" s="5" t="s">
        <v>119</v>
      </c>
      <c r="K10" s="5" t="s">
        <v>55</v>
      </c>
      <c r="L10" s="5" t="s">
        <v>56</v>
      </c>
      <c r="M10" s="5" t="s">
        <v>57</v>
      </c>
      <c r="N10" s="5" t="s">
        <v>18</v>
      </c>
    </row>
    <row r="11" spans="1:14" ht="51.75" customHeight="1">
      <c r="A11" s="21" t="s">
        <v>3</v>
      </c>
      <c r="B11" s="37" t="s">
        <v>310</v>
      </c>
      <c r="C11" s="37" t="s">
        <v>311</v>
      </c>
      <c r="D11" s="37" t="s">
        <v>312</v>
      </c>
      <c r="E11" s="85">
        <v>500</v>
      </c>
      <c r="F11" s="14" t="s">
        <v>90</v>
      </c>
      <c r="G11" s="15" t="s">
        <v>115</v>
      </c>
      <c r="H11" s="82"/>
      <c r="I11" s="82"/>
      <c r="J11" s="16"/>
      <c r="K11" s="15"/>
      <c r="L11" s="15" t="str">
        <f>IF(K11=0,"0,00",IF(K11&gt;0,ROUND(E11/K11,2)))</f>
        <v>0,00</v>
      </c>
      <c r="M11" s="15"/>
      <c r="N11" s="17">
        <f>ROUND(L11*ROUND(M11,2),2)</f>
        <v>0</v>
      </c>
    </row>
    <row r="12" ht="13.5">
      <c r="Q12" s="1"/>
    </row>
    <row r="13" spans="2:17" ht="13.5">
      <c r="B13" s="2"/>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64" ht="13.5">
      <c r="Q64"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66"/>
  <sheetViews>
    <sheetView showGridLines="0" view="pageBreakPreview" zoomScale="80" zoomScaleNormal="80" zoomScaleSheetLayoutView="80" zoomScalePageLayoutView="85" workbookViewId="0" topLeftCell="A1">
      <selection activeCell="B14" sqref="B14:F14"/>
    </sheetView>
  </sheetViews>
  <sheetFormatPr defaultColWidth="9.125" defaultRowHeight="12.75"/>
  <cols>
    <col min="1" max="1" width="5.125" style="1" customWidth="1"/>
    <col min="2" max="2" width="22.00390625" style="1" customWidth="1"/>
    <col min="3" max="3" width="17.50390625" style="1" customWidth="1"/>
    <col min="4" max="4" width="37.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7.8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133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48" customHeight="1">
      <c r="A11" s="21" t="s">
        <v>3</v>
      </c>
      <c r="B11" s="37" t="s">
        <v>185</v>
      </c>
      <c r="C11" s="37" t="s">
        <v>131</v>
      </c>
      <c r="D11" s="43" t="s">
        <v>186</v>
      </c>
      <c r="E11" s="84">
        <v>3000</v>
      </c>
      <c r="F11" s="44" t="s">
        <v>90</v>
      </c>
      <c r="G11" s="15" t="s">
        <v>115</v>
      </c>
      <c r="H11" s="82"/>
      <c r="I11" s="82"/>
      <c r="J11" s="16"/>
      <c r="K11" s="15"/>
      <c r="L11" s="15" t="str">
        <f>IF(K11=0,"0,00",IF(K11&gt;0,ROUND(E11/K11,2)))</f>
        <v>0,00</v>
      </c>
      <c r="M11" s="15"/>
      <c r="N11" s="17">
        <f>ROUND(L11*ROUND(M11,2),2)</f>
        <v>0</v>
      </c>
    </row>
    <row r="12" spans="1:17" ht="41.25">
      <c r="A12" s="21" t="s">
        <v>4</v>
      </c>
      <c r="B12" s="37" t="s">
        <v>185</v>
      </c>
      <c r="C12" s="37" t="s">
        <v>165</v>
      </c>
      <c r="D12" s="43" t="s">
        <v>186</v>
      </c>
      <c r="E12" s="84">
        <v>90</v>
      </c>
      <c r="F12" s="44" t="s">
        <v>90</v>
      </c>
      <c r="G12" s="15" t="s">
        <v>115</v>
      </c>
      <c r="H12" s="82"/>
      <c r="I12" s="82"/>
      <c r="J12" s="16"/>
      <c r="K12" s="15"/>
      <c r="L12" s="15" t="str">
        <f>IF(K12=0,"0,00",IF(K12&gt;0,ROUND(E12/K12,2)))</f>
        <v>0,00</v>
      </c>
      <c r="M12" s="15"/>
      <c r="N12" s="17">
        <f>ROUND(L12*ROUND(M12,2),2)</f>
        <v>0</v>
      </c>
      <c r="Q12" s="1"/>
    </row>
    <row r="13" spans="1:17" ht="13.5">
      <c r="A13" s="9"/>
      <c r="B13" s="46"/>
      <c r="C13" s="46"/>
      <c r="D13" s="64"/>
      <c r="E13" s="81"/>
      <c r="F13" s="65"/>
      <c r="G13" s="48"/>
      <c r="H13" s="48"/>
      <c r="I13" s="48"/>
      <c r="J13" s="49"/>
      <c r="K13" s="48"/>
      <c r="L13" s="48"/>
      <c r="M13" s="48"/>
      <c r="N13" s="50"/>
      <c r="Q13" s="1"/>
    </row>
    <row r="14" spans="2:17" ht="21" customHeight="1">
      <c r="B14" s="142" t="s">
        <v>164</v>
      </c>
      <c r="C14" s="142"/>
      <c r="D14" s="142"/>
      <c r="E14" s="142"/>
      <c r="F14" s="142"/>
      <c r="Q14" s="1"/>
    </row>
    <row r="15" spans="2:17" ht="20.25" customHeight="1">
      <c r="B15" s="142" t="s">
        <v>187</v>
      </c>
      <c r="C15" s="142"/>
      <c r="D15" s="142"/>
      <c r="E15" s="142"/>
      <c r="F15" s="142"/>
      <c r="Q15" s="1"/>
    </row>
    <row r="16" spans="2:17" ht="20.25" customHeight="1">
      <c r="B16" s="132" t="s">
        <v>188</v>
      </c>
      <c r="C16" s="141"/>
      <c r="D16" s="141"/>
      <c r="E16" s="141"/>
      <c r="F16" s="141"/>
      <c r="Q16" s="1"/>
    </row>
    <row r="17" spans="2:17" ht="13.5">
      <c r="B17" s="141"/>
      <c r="C17" s="141"/>
      <c r="D17" s="141"/>
      <c r="E17" s="141"/>
      <c r="F17" s="141"/>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sheetData>
  <sheetProtection/>
  <mergeCells count="5">
    <mergeCell ref="G2:I2"/>
    <mergeCell ref="H6:I6"/>
    <mergeCell ref="B16:F17"/>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T57"/>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1.50390625" style="1" customWidth="1"/>
    <col min="3" max="3" width="17.50390625" style="1" customWidth="1"/>
    <col min="4" max="4" width="26.3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0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19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180</v>
      </c>
      <c r="I10" s="5" t="str">
        <f>B10</f>
        <v>Skład</v>
      </c>
      <c r="J10" s="5" t="s">
        <v>119</v>
      </c>
      <c r="K10" s="5" t="s">
        <v>55</v>
      </c>
      <c r="L10" s="5" t="s">
        <v>56</v>
      </c>
      <c r="M10" s="5" t="s">
        <v>57</v>
      </c>
      <c r="N10" s="5" t="s">
        <v>18</v>
      </c>
    </row>
    <row r="11" spans="1:14" ht="51" customHeight="1">
      <c r="A11" s="21" t="s">
        <v>3</v>
      </c>
      <c r="B11" s="37" t="s">
        <v>313</v>
      </c>
      <c r="C11" s="37" t="s">
        <v>314</v>
      </c>
      <c r="D11" s="37" t="s">
        <v>186</v>
      </c>
      <c r="E11" s="85">
        <v>350</v>
      </c>
      <c r="F11" s="14" t="s">
        <v>90</v>
      </c>
      <c r="G11" s="15" t="s">
        <v>115</v>
      </c>
      <c r="H11" s="15"/>
      <c r="I11" s="15"/>
      <c r="J11" s="16"/>
      <c r="K11" s="15"/>
      <c r="L11" s="15" t="str">
        <f>IF(K11=0,"0,00",IF(K11&gt;0,ROUND(E11/K11,2)))</f>
        <v>0,00</v>
      </c>
      <c r="M11" s="15"/>
      <c r="N11" s="17">
        <f>ROUND(L11*ROUND(M11,2),2)</f>
        <v>0</v>
      </c>
    </row>
    <row r="12" spans="1:17" ht="13.5">
      <c r="A12" s="9"/>
      <c r="B12" s="46"/>
      <c r="C12" s="46"/>
      <c r="D12" s="46"/>
      <c r="E12" s="47"/>
      <c r="F12" s="9"/>
      <c r="G12" s="48"/>
      <c r="H12" s="48"/>
      <c r="I12" s="48"/>
      <c r="J12" s="49"/>
      <c r="K12" s="48"/>
      <c r="L12" s="48"/>
      <c r="M12" s="48"/>
      <c r="N12" s="50"/>
      <c r="Q12" s="1"/>
    </row>
    <row r="13" spans="1:17" ht="13.5">
      <c r="A13" s="9"/>
      <c r="B13" s="63"/>
      <c r="C13" s="46"/>
      <c r="D13" s="46"/>
      <c r="E13" s="47"/>
      <c r="F13" s="9"/>
      <c r="G13" s="48"/>
      <c r="H13" s="48"/>
      <c r="I13" s="48"/>
      <c r="J13" s="49"/>
      <c r="K13" s="48"/>
      <c r="L13" s="48"/>
      <c r="M13" s="48"/>
      <c r="N13" s="50"/>
      <c r="Q13" s="1"/>
    </row>
    <row r="14" spans="1:17" ht="13.5">
      <c r="A14" s="9"/>
      <c r="B14" s="46"/>
      <c r="C14" s="46"/>
      <c r="D14" s="46"/>
      <c r="E14" s="47"/>
      <c r="F14" s="9"/>
      <c r="G14" s="48"/>
      <c r="H14" s="48"/>
      <c r="I14" s="48"/>
      <c r="J14" s="49"/>
      <c r="K14" s="48"/>
      <c r="L14" s="48"/>
      <c r="M14" s="48"/>
      <c r="N14" s="50"/>
      <c r="Q14" s="1"/>
    </row>
    <row r="15" spans="1:17" ht="13.5">
      <c r="A15" s="9"/>
      <c r="B15" s="46"/>
      <c r="C15" s="46"/>
      <c r="D15" s="46"/>
      <c r="E15" s="47"/>
      <c r="F15" s="9"/>
      <c r="G15" s="48"/>
      <c r="H15" s="48"/>
      <c r="I15" s="48"/>
      <c r="J15" s="49"/>
      <c r="K15" s="48"/>
      <c r="L15" s="48"/>
      <c r="M15" s="48"/>
      <c r="N15" s="50"/>
      <c r="Q15" s="1"/>
    </row>
    <row r="16" spans="1:17" ht="13.5">
      <c r="A16" s="9"/>
      <c r="B16" s="46"/>
      <c r="C16" s="46"/>
      <c r="D16" s="46"/>
      <c r="E16" s="47"/>
      <c r="F16" s="9"/>
      <c r="G16" s="48"/>
      <c r="H16" s="48"/>
      <c r="I16" s="48"/>
      <c r="J16" s="49"/>
      <c r="K16" s="48"/>
      <c r="L16" s="48"/>
      <c r="M16" s="48"/>
      <c r="N16" s="50"/>
      <c r="Q16" s="1"/>
    </row>
    <row r="17" spans="1:17" ht="13.5">
      <c r="A17" s="9"/>
      <c r="B17" s="46"/>
      <c r="C17" s="46"/>
      <c r="D17" s="46"/>
      <c r="E17" s="47"/>
      <c r="F17" s="9"/>
      <c r="G17" s="48"/>
      <c r="H17" s="48"/>
      <c r="I17" s="48"/>
      <c r="J17" s="49"/>
      <c r="K17" s="48"/>
      <c r="L17" s="48"/>
      <c r="M17" s="48"/>
      <c r="N17" s="50"/>
      <c r="Q17" s="1"/>
    </row>
    <row r="18" spans="1:17" ht="13.5">
      <c r="A18" s="9"/>
      <c r="B18" s="46"/>
      <c r="C18" s="46"/>
      <c r="D18" s="46"/>
      <c r="E18" s="47"/>
      <c r="F18" s="9"/>
      <c r="G18" s="48"/>
      <c r="H18" s="48"/>
      <c r="I18" s="48"/>
      <c r="J18" s="49"/>
      <c r="K18" s="48"/>
      <c r="L18" s="48"/>
      <c r="M18" s="48"/>
      <c r="N18" s="50"/>
      <c r="Q18" s="1"/>
    </row>
    <row r="19" spans="1:17" ht="13.5">
      <c r="A19" s="9"/>
      <c r="B19" s="46"/>
      <c r="C19" s="46"/>
      <c r="D19" s="46"/>
      <c r="E19" s="47"/>
      <c r="F19" s="9"/>
      <c r="G19" s="48"/>
      <c r="H19" s="48"/>
      <c r="I19" s="48"/>
      <c r="J19" s="49"/>
      <c r="K19" s="48"/>
      <c r="L19" s="48"/>
      <c r="M19" s="48"/>
      <c r="N19" s="50"/>
      <c r="Q19" s="1"/>
    </row>
    <row r="20" spans="1:17" ht="13.5">
      <c r="A20" s="9"/>
      <c r="B20" s="46"/>
      <c r="C20" s="46"/>
      <c r="D20" s="46"/>
      <c r="E20" s="47"/>
      <c r="F20" s="9"/>
      <c r="G20" s="48"/>
      <c r="H20" s="48"/>
      <c r="I20" s="48"/>
      <c r="J20" s="49"/>
      <c r="K20" s="48"/>
      <c r="L20" s="48"/>
      <c r="M20" s="48"/>
      <c r="N20" s="50"/>
      <c r="Q20" s="1"/>
    </row>
    <row r="21" spans="1:17" ht="13.5">
      <c r="A21" s="9"/>
      <c r="B21" s="46"/>
      <c r="C21" s="46"/>
      <c r="D21" s="46"/>
      <c r="E21" s="47"/>
      <c r="F21" s="9"/>
      <c r="G21" s="48"/>
      <c r="H21" s="48"/>
      <c r="I21" s="48"/>
      <c r="J21" s="49"/>
      <c r="K21" s="48"/>
      <c r="L21" s="48"/>
      <c r="M21" s="48"/>
      <c r="N21" s="50"/>
      <c r="Q21" s="1"/>
    </row>
    <row r="22" spans="1:17" ht="13.5">
      <c r="A22" s="9"/>
      <c r="B22" s="46"/>
      <c r="C22" s="46"/>
      <c r="D22" s="46"/>
      <c r="E22" s="47"/>
      <c r="F22" s="9"/>
      <c r="G22" s="48"/>
      <c r="H22" s="48"/>
      <c r="I22" s="48"/>
      <c r="J22" s="49"/>
      <c r="K22" s="48"/>
      <c r="L22" s="48"/>
      <c r="M22" s="48"/>
      <c r="N22" s="50"/>
      <c r="Q22" s="1"/>
    </row>
    <row r="23" spans="1:17" ht="13.5">
      <c r="A23" s="9"/>
      <c r="B23" s="46"/>
      <c r="C23" s="46"/>
      <c r="D23" s="46"/>
      <c r="E23" s="47"/>
      <c r="F23" s="9"/>
      <c r="G23" s="48"/>
      <c r="H23" s="48"/>
      <c r="I23" s="48"/>
      <c r="J23" s="49"/>
      <c r="K23" s="48"/>
      <c r="L23" s="48"/>
      <c r="M23" s="48"/>
      <c r="N23" s="50"/>
      <c r="Q23" s="1"/>
    </row>
    <row r="24" spans="1:17" ht="13.5">
      <c r="A24" s="9"/>
      <c r="B24" s="46"/>
      <c r="C24" s="46"/>
      <c r="D24" s="46"/>
      <c r="E24" s="47"/>
      <c r="F24" s="9"/>
      <c r="G24" s="48"/>
      <c r="H24" s="48"/>
      <c r="I24" s="48"/>
      <c r="J24" s="49"/>
      <c r="K24" s="48"/>
      <c r="L24" s="48"/>
      <c r="M24" s="48"/>
      <c r="N24" s="50"/>
      <c r="Q24" s="1"/>
    </row>
    <row r="25" spans="1:17" ht="13.5">
      <c r="A25" s="9"/>
      <c r="B25" s="46"/>
      <c r="C25" s="46"/>
      <c r="D25" s="46"/>
      <c r="E25" s="47"/>
      <c r="F25" s="9"/>
      <c r="G25" s="48"/>
      <c r="H25" s="48"/>
      <c r="I25" s="48"/>
      <c r="J25" s="49"/>
      <c r="K25" s="48"/>
      <c r="L25" s="48"/>
      <c r="M25" s="48"/>
      <c r="N25" s="50"/>
      <c r="Q25" s="1"/>
    </row>
    <row r="26" spans="1:17" ht="13.5">
      <c r="A26" s="9"/>
      <c r="B26" s="46"/>
      <c r="C26" s="46"/>
      <c r="D26" s="46"/>
      <c r="E26" s="47"/>
      <c r="F26" s="9"/>
      <c r="G26" s="48"/>
      <c r="H26" s="48"/>
      <c r="I26" s="48"/>
      <c r="J26" s="49"/>
      <c r="K26" s="48"/>
      <c r="L26" s="48"/>
      <c r="M26" s="48"/>
      <c r="N26" s="50"/>
      <c r="Q26" s="1"/>
    </row>
    <row r="27" spans="1:17" ht="13.5">
      <c r="A27" s="9"/>
      <c r="B27" s="46"/>
      <c r="C27" s="46"/>
      <c r="D27" s="46"/>
      <c r="E27" s="47"/>
      <c r="F27" s="9"/>
      <c r="G27" s="48"/>
      <c r="H27" s="48"/>
      <c r="I27" s="48"/>
      <c r="J27" s="49"/>
      <c r="K27" s="48"/>
      <c r="L27" s="48"/>
      <c r="M27" s="48"/>
      <c r="N27" s="50"/>
      <c r="Q27" s="1"/>
    </row>
    <row r="28" spans="1:17" ht="13.5">
      <c r="A28" s="9"/>
      <c r="B28" s="46"/>
      <c r="C28" s="46"/>
      <c r="D28" s="46"/>
      <c r="E28" s="47"/>
      <c r="F28" s="9"/>
      <c r="G28" s="48"/>
      <c r="H28" s="48"/>
      <c r="I28" s="48"/>
      <c r="J28" s="49"/>
      <c r="K28" s="48"/>
      <c r="L28" s="48"/>
      <c r="M28" s="48"/>
      <c r="N28" s="50"/>
      <c r="Q28" s="1"/>
    </row>
    <row r="29" spans="1:17" ht="13.5">
      <c r="A29" s="9"/>
      <c r="B29" s="46"/>
      <c r="C29" s="46"/>
      <c r="D29" s="46"/>
      <c r="E29" s="47"/>
      <c r="F29" s="9"/>
      <c r="G29" s="48"/>
      <c r="H29" s="48"/>
      <c r="I29" s="48"/>
      <c r="J29" s="49"/>
      <c r="K29" s="48"/>
      <c r="L29" s="48"/>
      <c r="M29" s="48"/>
      <c r="N29" s="50"/>
      <c r="Q29" s="1"/>
    </row>
    <row r="30" spans="1:17" ht="13.5">
      <c r="A30" s="9"/>
      <c r="B30" s="46"/>
      <c r="C30" s="46"/>
      <c r="D30" s="46"/>
      <c r="E30" s="47"/>
      <c r="F30" s="9"/>
      <c r="G30" s="48"/>
      <c r="H30" s="48"/>
      <c r="I30" s="48"/>
      <c r="J30" s="49"/>
      <c r="K30" s="48"/>
      <c r="L30" s="48"/>
      <c r="M30" s="48"/>
      <c r="N30" s="50"/>
      <c r="Q30" s="1"/>
    </row>
    <row r="31" spans="1:17" ht="13.5">
      <c r="A31" s="9"/>
      <c r="B31" s="46"/>
      <c r="C31" s="46"/>
      <c r="D31" s="46"/>
      <c r="E31" s="47"/>
      <c r="F31" s="9"/>
      <c r="G31" s="48"/>
      <c r="H31" s="48"/>
      <c r="I31" s="48"/>
      <c r="J31" s="49"/>
      <c r="K31" s="48"/>
      <c r="L31" s="48"/>
      <c r="M31" s="48"/>
      <c r="N31" s="50"/>
      <c r="Q31" s="1"/>
    </row>
    <row r="32" spans="1:17" ht="13.5">
      <c r="A32" s="9"/>
      <c r="B32" s="46"/>
      <c r="C32" s="46"/>
      <c r="D32" s="46"/>
      <c r="E32" s="47"/>
      <c r="F32" s="9"/>
      <c r="G32" s="48"/>
      <c r="H32" s="48"/>
      <c r="I32" s="48"/>
      <c r="J32" s="49"/>
      <c r="K32" s="48"/>
      <c r="L32" s="48"/>
      <c r="M32" s="48"/>
      <c r="N32" s="50"/>
      <c r="Q32" s="1"/>
    </row>
    <row r="33" spans="1:17" ht="14.25" customHeight="1">
      <c r="A33" s="9"/>
      <c r="B33" s="46"/>
      <c r="C33" s="46"/>
      <c r="D33" s="46"/>
      <c r="E33" s="47"/>
      <c r="F33" s="9"/>
      <c r="G33" s="48"/>
      <c r="H33" s="48"/>
      <c r="I33" s="48"/>
      <c r="J33" s="49"/>
      <c r="K33" s="48"/>
      <c r="L33" s="48"/>
      <c r="M33" s="48"/>
      <c r="N33" s="50"/>
      <c r="Q33" s="1"/>
    </row>
    <row r="34" ht="13.5">
      <c r="Q34" s="1"/>
    </row>
    <row r="35" ht="13.5">
      <c r="Q35" s="1"/>
    </row>
    <row r="36" spans="2:17" ht="13.5">
      <c r="B36" s="2"/>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A1:T141"/>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0.875" style="1" customWidth="1"/>
    <col min="3" max="3" width="19.375" style="1" customWidth="1"/>
    <col min="4"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5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5.5" customHeight="1">
      <c r="A11" s="51" t="s">
        <v>3</v>
      </c>
      <c r="B11" s="52" t="s">
        <v>315</v>
      </c>
      <c r="C11" s="52" t="s">
        <v>156</v>
      </c>
      <c r="D11" s="52" t="s">
        <v>316</v>
      </c>
      <c r="E11" s="99">
        <v>10000</v>
      </c>
      <c r="F11" s="53" t="s">
        <v>90</v>
      </c>
      <c r="G11" s="54" t="s">
        <v>115</v>
      </c>
      <c r="H11" s="100"/>
      <c r="I11" s="100"/>
      <c r="J11" s="55"/>
      <c r="K11" s="54"/>
      <c r="L11" s="54" t="str">
        <f>IF(K11=0,"0,00",IF(K11&gt;0,ROUND(E11/K11,2)))</f>
        <v>0,00</v>
      </c>
      <c r="M11" s="54"/>
      <c r="N11" s="56">
        <f>ROUND(L11*ROUND(M11,2),2)</f>
        <v>0</v>
      </c>
    </row>
    <row r="12" spans="1:14" ht="13.5">
      <c r="A12" s="57"/>
      <c r="B12" s="58"/>
      <c r="C12" s="58"/>
      <c r="D12" s="58"/>
      <c r="E12" s="59"/>
      <c r="F12" s="57"/>
      <c r="G12" s="60"/>
      <c r="H12" s="60"/>
      <c r="I12" s="60"/>
      <c r="J12" s="61"/>
      <c r="K12" s="60"/>
      <c r="L12" s="60"/>
      <c r="M12" s="60"/>
      <c r="N12" s="62"/>
    </row>
    <row r="13" spans="2:17" ht="81.75" customHeight="1">
      <c r="B13" s="138"/>
      <c r="C13" s="138"/>
      <c r="D13" s="138"/>
      <c r="E13" s="138"/>
      <c r="F13" s="138"/>
      <c r="G13" s="138"/>
      <c r="Q13" s="1"/>
    </row>
    <row r="14" ht="13.5">
      <c r="Q14" s="1"/>
    </row>
    <row r="15" spans="2:17" ht="13.5">
      <c r="B15" s="2"/>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A1:T104"/>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3.50390625" style="1" customWidth="1"/>
    <col min="3"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1" width="2.875" style="1" hidden="1" customWidth="1"/>
    <col min="12" max="13" width="15.375" style="1" customWidth="1"/>
    <col min="14" max="14" width="20.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133</v>
      </c>
      <c r="F10" s="14"/>
      <c r="G10" s="5" t="str">
        <f>"Nazwa handlowa /
"&amp;C10&amp;" / 
"&amp;D10</f>
        <v>Nazwa handlowa /
Dawka / 
Postać/ Opakowanie</v>
      </c>
      <c r="H10" s="5" t="s">
        <v>118</v>
      </c>
      <c r="I10" s="5" t="str">
        <f>B10</f>
        <v>Skład</v>
      </c>
      <c r="J10" s="5" t="s">
        <v>119</v>
      </c>
      <c r="K10" s="5"/>
      <c r="L10" s="5" t="s">
        <v>486</v>
      </c>
      <c r="M10" s="5" t="s">
        <v>318</v>
      </c>
      <c r="N10" s="5" t="s">
        <v>18</v>
      </c>
    </row>
    <row r="11" spans="1:14" ht="55.5" customHeight="1">
      <c r="A11" s="51" t="s">
        <v>3</v>
      </c>
      <c r="B11" s="52" t="s">
        <v>317</v>
      </c>
      <c r="C11" s="52" t="s">
        <v>178</v>
      </c>
      <c r="D11" s="52" t="s">
        <v>487</v>
      </c>
      <c r="E11" s="99">
        <v>200</v>
      </c>
      <c r="F11" s="53" t="s">
        <v>485</v>
      </c>
      <c r="G11" s="54" t="s">
        <v>115</v>
      </c>
      <c r="H11" s="100"/>
      <c r="I11" s="100"/>
      <c r="J11" s="55"/>
      <c r="K11" s="55"/>
      <c r="L11" s="54"/>
      <c r="M11" s="54"/>
      <c r="N11" s="56">
        <f>ROUND(L11*ROUND(M11,2),2)</f>
        <v>0</v>
      </c>
    </row>
    <row r="12" spans="1:14" ht="13.5">
      <c r="A12" s="57"/>
      <c r="B12" s="58"/>
      <c r="C12" s="58"/>
      <c r="D12" s="58"/>
      <c r="E12" s="59"/>
      <c r="F12" s="57"/>
      <c r="G12" s="60"/>
      <c r="H12" s="60"/>
      <c r="I12" s="60"/>
      <c r="J12" s="61"/>
      <c r="K12" s="61"/>
      <c r="L12" s="60"/>
      <c r="M12" s="60"/>
      <c r="N12" s="62"/>
    </row>
    <row r="13" spans="1:17" ht="13.5">
      <c r="A13" s="9"/>
      <c r="B13" s="46"/>
      <c r="C13" s="46"/>
      <c r="D13" s="46"/>
      <c r="E13" s="47"/>
      <c r="F13" s="9"/>
      <c r="G13" s="48"/>
      <c r="H13" s="48"/>
      <c r="I13" s="48"/>
      <c r="J13" s="49"/>
      <c r="K13" s="49"/>
      <c r="L13" s="48"/>
      <c r="M13" s="48"/>
      <c r="N13" s="50"/>
      <c r="Q13" s="1"/>
    </row>
    <row r="14" spans="1:17" ht="13.5">
      <c r="A14" s="9"/>
      <c r="B14" s="46"/>
      <c r="C14" s="46"/>
      <c r="D14" s="46"/>
      <c r="E14" s="47"/>
      <c r="F14" s="9"/>
      <c r="G14" s="48"/>
      <c r="H14" s="48"/>
      <c r="I14" s="48"/>
      <c r="J14" s="49"/>
      <c r="K14" s="49"/>
      <c r="L14" s="48"/>
      <c r="M14" s="48"/>
      <c r="N14" s="50"/>
      <c r="Q14" s="1"/>
    </row>
    <row r="15" spans="1:17" ht="13.5">
      <c r="A15" s="9"/>
      <c r="B15" s="46"/>
      <c r="C15" s="46"/>
      <c r="D15" s="46"/>
      <c r="E15" s="47"/>
      <c r="F15" s="9"/>
      <c r="G15" s="48"/>
      <c r="H15" s="48"/>
      <c r="I15" s="48"/>
      <c r="J15" s="49"/>
      <c r="K15" s="49"/>
      <c r="L15" s="48"/>
      <c r="M15" s="48"/>
      <c r="N15" s="50"/>
      <c r="Q15" s="1"/>
    </row>
    <row r="16" spans="1:17" ht="13.5">
      <c r="A16" s="9"/>
      <c r="B16" s="46"/>
      <c r="C16" s="46"/>
      <c r="D16" s="46"/>
      <c r="E16" s="47"/>
      <c r="F16" s="9"/>
      <c r="G16" s="48"/>
      <c r="H16" s="48"/>
      <c r="I16" s="48"/>
      <c r="J16" s="49"/>
      <c r="K16" s="49"/>
      <c r="L16" s="48"/>
      <c r="M16" s="48"/>
      <c r="N16" s="50"/>
      <c r="Q16" s="1"/>
    </row>
    <row r="17" spans="1:17" ht="13.5">
      <c r="A17" s="9"/>
      <c r="B17" s="46"/>
      <c r="C17" s="46"/>
      <c r="D17" s="46"/>
      <c r="E17" s="47"/>
      <c r="F17" s="9"/>
      <c r="G17" s="48"/>
      <c r="H17" s="48"/>
      <c r="I17" s="48"/>
      <c r="J17" s="49"/>
      <c r="K17" s="49"/>
      <c r="L17" s="48"/>
      <c r="M17" s="48"/>
      <c r="N17" s="50"/>
      <c r="Q17" s="1"/>
    </row>
    <row r="18" spans="1:17" ht="13.5">
      <c r="A18" s="9"/>
      <c r="B18" s="46"/>
      <c r="C18" s="46"/>
      <c r="D18" s="46"/>
      <c r="E18" s="47"/>
      <c r="F18" s="9"/>
      <c r="G18" s="48"/>
      <c r="H18" s="48"/>
      <c r="I18" s="48"/>
      <c r="J18" s="49"/>
      <c r="K18" s="49"/>
      <c r="L18" s="48"/>
      <c r="M18" s="48"/>
      <c r="N18" s="50"/>
      <c r="Q18" s="1"/>
    </row>
    <row r="19" spans="1:17" ht="13.5">
      <c r="A19" s="9"/>
      <c r="B19" s="46"/>
      <c r="C19" s="46"/>
      <c r="D19" s="46"/>
      <c r="E19" s="47"/>
      <c r="F19" s="9"/>
      <c r="G19" s="48"/>
      <c r="H19" s="48"/>
      <c r="I19" s="48"/>
      <c r="J19" s="49"/>
      <c r="K19" s="49"/>
      <c r="L19" s="48"/>
      <c r="M19" s="48"/>
      <c r="N19" s="50"/>
      <c r="Q19" s="1"/>
    </row>
    <row r="20" spans="1:17" ht="13.5">
      <c r="A20" s="9"/>
      <c r="B20" s="46"/>
      <c r="C20" s="46"/>
      <c r="D20" s="46"/>
      <c r="E20" s="47"/>
      <c r="F20" s="9"/>
      <c r="G20" s="48"/>
      <c r="H20" s="48"/>
      <c r="I20" s="48"/>
      <c r="J20" s="49"/>
      <c r="K20" s="49"/>
      <c r="L20" s="48"/>
      <c r="M20" s="48"/>
      <c r="N20" s="50"/>
      <c r="Q20" s="1"/>
    </row>
    <row r="21" spans="1:17" ht="13.5">
      <c r="A21" s="9"/>
      <c r="B21" s="46"/>
      <c r="C21" s="46"/>
      <c r="D21" s="46"/>
      <c r="E21" s="47"/>
      <c r="F21" s="9"/>
      <c r="G21" s="48"/>
      <c r="H21" s="48"/>
      <c r="I21" s="48"/>
      <c r="J21" s="49"/>
      <c r="K21" s="49"/>
      <c r="L21" s="48"/>
      <c r="M21" s="48"/>
      <c r="N21" s="50"/>
      <c r="Q21" s="1"/>
    </row>
    <row r="22" spans="1:17" ht="13.5">
      <c r="A22" s="9"/>
      <c r="B22" s="46"/>
      <c r="C22" s="46"/>
      <c r="D22" s="46"/>
      <c r="E22" s="47"/>
      <c r="F22" s="9"/>
      <c r="G22" s="48"/>
      <c r="H22" s="48"/>
      <c r="I22" s="48"/>
      <c r="J22" s="49"/>
      <c r="K22" s="49"/>
      <c r="L22" s="48"/>
      <c r="M22" s="48"/>
      <c r="N22" s="50"/>
      <c r="Q22" s="1"/>
    </row>
    <row r="23" spans="1:17" ht="13.5">
      <c r="A23" s="9"/>
      <c r="B23" s="46"/>
      <c r="C23" s="46"/>
      <c r="D23" s="46"/>
      <c r="E23" s="47"/>
      <c r="F23" s="9"/>
      <c r="G23" s="48"/>
      <c r="H23" s="48"/>
      <c r="I23" s="48"/>
      <c r="J23" s="49"/>
      <c r="K23" s="49"/>
      <c r="L23" s="48"/>
      <c r="M23" s="48"/>
      <c r="N23" s="50"/>
      <c r="Q23" s="1"/>
    </row>
    <row r="24" spans="1:17" ht="13.5">
      <c r="A24" s="9"/>
      <c r="B24" s="46"/>
      <c r="C24" s="46"/>
      <c r="D24" s="46"/>
      <c r="E24" s="47"/>
      <c r="F24" s="9"/>
      <c r="G24" s="48"/>
      <c r="H24" s="48"/>
      <c r="I24" s="48"/>
      <c r="J24" s="49"/>
      <c r="K24" s="49"/>
      <c r="L24" s="48"/>
      <c r="M24" s="48"/>
      <c r="N24" s="50"/>
      <c r="Q24" s="1"/>
    </row>
    <row r="25" spans="1:17" ht="13.5">
      <c r="A25" s="9"/>
      <c r="B25" s="9"/>
      <c r="C25" s="9"/>
      <c r="D25" s="9"/>
      <c r="E25" s="19"/>
      <c r="F25" s="9"/>
      <c r="G25" s="9"/>
      <c r="H25" s="9"/>
      <c r="I25" s="9"/>
      <c r="J25" s="9"/>
      <c r="K25" s="9"/>
      <c r="L25" s="9"/>
      <c r="M25" s="9"/>
      <c r="N25" s="9"/>
      <c r="Q25" s="1"/>
    </row>
    <row r="26" spans="1:17" ht="13.5">
      <c r="A26" s="9"/>
      <c r="B26" s="9"/>
      <c r="C26" s="9"/>
      <c r="D26" s="9"/>
      <c r="E26" s="19"/>
      <c r="F26" s="9"/>
      <c r="G26" s="9"/>
      <c r="H26" s="9"/>
      <c r="I26" s="9"/>
      <c r="J26" s="9"/>
      <c r="K26" s="9"/>
      <c r="L26" s="9"/>
      <c r="M26" s="9"/>
      <c r="N26" s="9"/>
      <c r="Q26" s="1"/>
    </row>
    <row r="27" spans="2:17" ht="13.5">
      <c r="B27" s="4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24997000396251678"/>
    <pageSetUpPr fitToPage="1"/>
  </sheetPr>
  <dimension ref="A1:T170"/>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8.375" style="1" customWidth="1"/>
    <col min="3" max="3" width="10.875" style="1" customWidth="1"/>
    <col min="4"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1" customHeight="1">
      <c r="A11" s="51" t="s">
        <v>3</v>
      </c>
      <c r="B11" s="52" t="s">
        <v>319</v>
      </c>
      <c r="C11" s="52" t="s">
        <v>320</v>
      </c>
      <c r="D11" s="52" t="s">
        <v>488</v>
      </c>
      <c r="E11" s="99">
        <v>30000</v>
      </c>
      <c r="F11" s="53" t="s">
        <v>90</v>
      </c>
      <c r="G11" s="54" t="s">
        <v>115</v>
      </c>
      <c r="H11" s="100"/>
      <c r="I11" s="100"/>
      <c r="J11" s="55"/>
      <c r="K11" s="54"/>
      <c r="L11" s="54" t="str">
        <f>IF(K11=0,"0,00",IF(K11&gt;0,ROUND(E11/K11,2)))</f>
        <v>0,00</v>
      </c>
      <c r="M11" s="54"/>
      <c r="N11" s="56">
        <f>ROUND(L11*ROUND(M11,2),2)</f>
        <v>0</v>
      </c>
    </row>
    <row r="12" spans="1:14" ht="13.5">
      <c r="A12" s="57"/>
      <c r="B12" s="58"/>
      <c r="C12" s="58"/>
      <c r="D12" s="58"/>
      <c r="E12" s="59"/>
      <c r="F12" s="57"/>
      <c r="G12" s="60"/>
      <c r="H12" s="60"/>
      <c r="I12" s="60"/>
      <c r="J12" s="61"/>
      <c r="K12" s="60"/>
      <c r="L12" s="60"/>
      <c r="M12" s="60"/>
      <c r="N12" s="62"/>
    </row>
    <row r="13" spans="1:17" ht="13.5">
      <c r="A13" s="9"/>
      <c r="B13" s="46"/>
      <c r="C13" s="46"/>
      <c r="D13" s="46"/>
      <c r="E13" s="47"/>
      <c r="F13" s="9"/>
      <c r="G13" s="48"/>
      <c r="H13" s="48"/>
      <c r="I13" s="48"/>
      <c r="J13" s="49"/>
      <c r="K13" s="48"/>
      <c r="L13" s="48"/>
      <c r="M13" s="48"/>
      <c r="N13" s="50"/>
      <c r="Q13" s="1"/>
    </row>
    <row r="14" spans="1:17" ht="13.5">
      <c r="A14" s="9"/>
      <c r="B14" s="46"/>
      <c r="C14" s="46"/>
      <c r="D14" s="46"/>
      <c r="E14" s="47"/>
      <c r="F14" s="9"/>
      <c r="G14" s="48"/>
      <c r="H14" s="48"/>
      <c r="I14" s="48"/>
      <c r="J14" s="49"/>
      <c r="K14" s="48"/>
      <c r="L14" s="48"/>
      <c r="M14" s="48"/>
      <c r="N14" s="50"/>
      <c r="Q14" s="1"/>
    </row>
    <row r="15" spans="1:17" ht="13.5">
      <c r="A15" s="9"/>
      <c r="B15" s="46"/>
      <c r="C15" s="46"/>
      <c r="D15" s="46"/>
      <c r="E15" s="47"/>
      <c r="F15" s="9"/>
      <c r="G15" s="48"/>
      <c r="H15" s="48"/>
      <c r="I15" s="48"/>
      <c r="J15" s="49"/>
      <c r="K15" s="48"/>
      <c r="L15" s="48"/>
      <c r="M15" s="48"/>
      <c r="N15" s="50"/>
      <c r="Q15" s="1"/>
    </row>
    <row r="16" spans="1:17" ht="13.5">
      <c r="A16" s="9"/>
      <c r="B16" s="64"/>
      <c r="C16" s="46"/>
      <c r="D16" s="46"/>
      <c r="E16" s="47"/>
      <c r="F16" s="9"/>
      <c r="G16" s="48"/>
      <c r="H16" s="48"/>
      <c r="I16" s="48"/>
      <c r="J16" s="49"/>
      <c r="K16" s="48"/>
      <c r="L16" s="48"/>
      <c r="M16" s="48"/>
      <c r="N16" s="50"/>
      <c r="Q16" s="1"/>
    </row>
    <row r="17" spans="1:17" ht="13.5">
      <c r="A17" s="9"/>
      <c r="B17" s="46"/>
      <c r="C17" s="46"/>
      <c r="D17" s="46"/>
      <c r="E17" s="47"/>
      <c r="F17" s="9"/>
      <c r="G17" s="48"/>
      <c r="H17" s="48"/>
      <c r="I17" s="48"/>
      <c r="J17" s="49"/>
      <c r="K17" s="48"/>
      <c r="L17" s="48"/>
      <c r="M17" s="48"/>
      <c r="N17" s="50"/>
      <c r="Q17" s="1"/>
    </row>
    <row r="18" ht="13.5">
      <c r="Q18" s="1"/>
    </row>
    <row r="19" ht="13.5">
      <c r="Q19" s="1"/>
    </row>
    <row r="20" spans="2:17" ht="13.5">
      <c r="B20" s="2"/>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row r="146" ht="13.5">
      <c r="Q146"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row r="158" ht="13.5">
      <c r="Q158" s="1"/>
    </row>
    <row r="159" ht="13.5">
      <c r="Q159" s="1"/>
    </row>
    <row r="160" ht="13.5">
      <c r="Q160" s="1"/>
    </row>
    <row r="161" ht="13.5">
      <c r="Q161" s="1"/>
    </row>
    <row r="162" ht="13.5">
      <c r="Q162" s="1"/>
    </row>
    <row r="163" ht="13.5">
      <c r="Q163" s="1"/>
    </row>
    <row r="164" ht="13.5">
      <c r="Q164" s="1"/>
    </row>
    <row r="165" ht="13.5">
      <c r="Q165" s="1"/>
    </row>
    <row r="166" ht="13.5">
      <c r="Q166" s="1"/>
    </row>
    <row r="167" ht="13.5">
      <c r="Q167" s="1"/>
    </row>
    <row r="168" ht="13.5">
      <c r="Q168" s="1"/>
    </row>
    <row r="169" ht="13.5">
      <c r="Q169" s="1"/>
    </row>
    <row r="170" ht="13.5">
      <c r="Q170"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24997000396251678"/>
    <pageSetUpPr fitToPage="1"/>
  </sheetPr>
  <dimension ref="A1:T113"/>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7.50390625" style="1" customWidth="1"/>
    <col min="3" max="3" width="12.375" style="1" customWidth="1"/>
    <col min="4" max="4" width="21.625" style="1" customWidth="1"/>
    <col min="5" max="5" width="10.50390625" style="23" customWidth="1"/>
    <col min="6" max="6" width="8.503906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0.25" customHeight="1">
      <c r="A11" s="51" t="s">
        <v>3</v>
      </c>
      <c r="B11" s="52" t="s">
        <v>321</v>
      </c>
      <c r="C11" s="52" t="s">
        <v>322</v>
      </c>
      <c r="D11" s="52" t="s">
        <v>323</v>
      </c>
      <c r="E11" s="99">
        <v>500</v>
      </c>
      <c r="F11" s="53" t="s">
        <v>90</v>
      </c>
      <c r="G11" s="54" t="s">
        <v>115</v>
      </c>
      <c r="H11" s="100"/>
      <c r="I11" s="100"/>
      <c r="J11" s="55"/>
      <c r="K11" s="54"/>
      <c r="L11" s="54" t="str">
        <f>IF(K11=0,"0,00",IF(K11&gt;0,ROUND(E11/K11,2)))</f>
        <v>0,00</v>
      </c>
      <c r="M11" s="54"/>
      <c r="N11" s="56">
        <f>ROUND(L11*ROUND(M11,2),2)</f>
        <v>0</v>
      </c>
    </row>
    <row r="12" spans="1:14" ht="13.5">
      <c r="A12" s="57"/>
      <c r="B12" s="58"/>
      <c r="C12" s="58"/>
      <c r="D12" s="58"/>
      <c r="E12" s="59"/>
      <c r="F12" s="57"/>
      <c r="G12" s="60"/>
      <c r="H12" s="60"/>
      <c r="I12" s="60"/>
      <c r="J12" s="61"/>
      <c r="K12" s="60"/>
      <c r="L12" s="60"/>
      <c r="M12" s="60"/>
      <c r="N12" s="62"/>
    </row>
    <row r="13" spans="1:17" ht="13.5">
      <c r="A13" s="9"/>
      <c r="B13" s="46"/>
      <c r="C13" s="46"/>
      <c r="D13" s="46"/>
      <c r="E13" s="47"/>
      <c r="F13" s="9"/>
      <c r="G13" s="48"/>
      <c r="H13" s="48"/>
      <c r="I13" s="48"/>
      <c r="J13" s="49"/>
      <c r="K13" s="48"/>
      <c r="L13" s="48"/>
      <c r="M13" s="48"/>
      <c r="N13" s="50"/>
      <c r="Q13" s="1"/>
    </row>
    <row r="14" spans="1:17" ht="13.5">
      <c r="A14" s="9"/>
      <c r="B14" s="46"/>
      <c r="C14" s="46"/>
      <c r="D14" s="46"/>
      <c r="E14" s="47"/>
      <c r="F14" s="9"/>
      <c r="G14" s="48"/>
      <c r="H14" s="48"/>
      <c r="I14" s="48"/>
      <c r="J14" s="49"/>
      <c r="K14" s="48"/>
      <c r="L14" s="48"/>
      <c r="M14" s="48"/>
      <c r="N14" s="50"/>
      <c r="Q14" s="1"/>
    </row>
    <row r="15" ht="13.5">
      <c r="Q15" s="1"/>
    </row>
    <row r="16" ht="13.5">
      <c r="Q16" s="1"/>
    </row>
    <row r="17" spans="2:17" ht="13.5">
      <c r="B17" s="2"/>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13" ht="13.5">
      <c r="Q113"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24997000396251678"/>
    <pageSetUpPr fitToPage="1"/>
  </sheetPr>
  <dimension ref="A1:T41"/>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0.875" style="1" customWidth="1"/>
    <col min="3" max="3" width="18.125" style="1" customWidth="1"/>
    <col min="4"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5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24</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47.25" customHeight="1">
      <c r="A11" s="21" t="s">
        <v>3</v>
      </c>
      <c r="B11" s="37" t="s">
        <v>324</v>
      </c>
      <c r="C11" s="37" t="s">
        <v>325</v>
      </c>
      <c r="D11" s="37" t="s">
        <v>158</v>
      </c>
      <c r="E11" s="85">
        <v>8120</v>
      </c>
      <c r="F11" s="14" t="s">
        <v>90</v>
      </c>
      <c r="G11" s="15" t="s">
        <v>115</v>
      </c>
      <c r="H11" s="82"/>
      <c r="I11" s="82"/>
      <c r="J11" s="16"/>
      <c r="K11" s="15"/>
      <c r="L11" s="15" t="str">
        <f>IF(K11=0,"0,00",IF(K11&gt;0,ROUND(E11/K11,2)))</f>
        <v>0,00</v>
      </c>
      <c r="M11" s="15"/>
      <c r="N11" s="17">
        <f>ROUND(L11*ROUND(M11,2),2)</f>
        <v>0</v>
      </c>
    </row>
    <row r="12" spans="2:17" ht="13.5" customHeight="1">
      <c r="B12" s="146"/>
      <c r="C12" s="147"/>
      <c r="Q12" s="1"/>
    </row>
    <row r="13" ht="13.5">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sheetData>
  <sheetProtection/>
  <mergeCells count="3">
    <mergeCell ref="G2:I2"/>
    <mergeCell ref="H6:I6"/>
    <mergeCell ref="B12:C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24997000396251678"/>
    <pageSetUpPr fitToPage="1"/>
  </sheetPr>
  <dimension ref="A1:T145"/>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7.125" style="1" customWidth="1"/>
    <col min="3" max="3" width="18.125" style="1" customWidth="1"/>
    <col min="4" max="4" width="23.125" style="1" customWidth="1"/>
    <col min="5" max="5" width="10.50390625" style="23" customWidth="1"/>
    <col min="6" max="6" width="9.503906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68.25" customHeight="1">
      <c r="A11" s="21" t="s">
        <v>3</v>
      </c>
      <c r="B11" s="37" t="s">
        <v>326</v>
      </c>
      <c r="C11" s="37" t="s">
        <v>327</v>
      </c>
      <c r="D11" s="37" t="s">
        <v>328</v>
      </c>
      <c r="E11" s="85">
        <v>2200</v>
      </c>
      <c r="F11" s="14" t="s">
        <v>90</v>
      </c>
      <c r="G11" s="15" t="s">
        <v>115</v>
      </c>
      <c r="H11" s="82"/>
      <c r="I11" s="82"/>
      <c r="J11" s="16"/>
      <c r="K11" s="15"/>
      <c r="L11" s="15" t="str">
        <f>IF(K11=0,"0,00",IF(K11&gt;0,ROUND(E11/K11,2)))</f>
        <v>0,00</v>
      </c>
      <c r="M11" s="15"/>
      <c r="N11" s="17">
        <f>ROUND(L11*ROUND(M11,2),2)</f>
        <v>0</v>
      </c>
    </row>
    <row r="12" ht="13.5">
      <c r="Q12" s="1"/>
    </row>
    <row r="13" ht="13.5">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24997000396251678"/>
    <pageSetUpPr fitToPage="1"/>
  </sheetPr>
  <dimension ref="A1:T71"/>
  <sheetViews>
    <sheetView showGridLines="0" view="pageBreakPreview" zoomScale="80" zoomScaleSheetLayoutView="80" zoomScalePageLayoutView="80" workbookViewId="0" topLeftCell="A1">
      <selection activeCell="B14" sqref="B14:F14"/>
    </sheetView>
  </sheetViews>
  <sheetFormatPr defaultColWidth="9.125" defaultRowHeight="12.75"/>
  <cols>
    <col min="1" max="1" width="5.125" style="1" customWidth="1"/>
    <col min="2" max="2" width="20.00390625" style="1" customWidth="1"/>
    <col min="3" max="3" width="16.625" style="1" customWidth="1"/>
    <col min="4" max="4" width="22.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1.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SUM(N11:N13)</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70" t="s">
        <v>119</v>
      </c>
      <c r="K10" s="5" t="s">
        <v>55</v>
      </c>
      <c r="L10" s="5" t="s">
        <v>56</v>
      </c>
      <c r="M10" s="5" t="s">
        <v>57</v>
      </c>
      <c r="N10" s="5" t="s">
        <v>18</v>
      </c>
    </row>
    <row r="11" spans="1:14" ht="41.25">
      <c r="A11" s="21" t="s">
        <v>3</v>
      </c>
      <c r="B11" s="37" t="s">
        <v>329</v>
      </c>
      <c r="C11" s="37" t="s">
        <v>330</v>
      </c>
      <c r="D11" s="37" t="s">
        <v>331</v>
      </c>
      <c r="E11" s="85">
        <v>150000</v>
      </c>
      <c r="F11" s="14" t="s">
        <v>90</v>
      </c>
      <c r="G11" s="15" t="s">
        <v>115</v>
      </c>
      <c r="H11" s="82"/>
      <c r="I11" s="82"/>
      <c r="J11" s="16"/>
      <c r="K11" s="15"/>
      <c r="L11" s="15" t="str">
        <f>IF(K11=0,"0,00",IF(K11&gt;0,ROUND(E11/K11,2)))</f>
        <v>0,00</v>
      </c>
      <c r="M11" s="15"/>
      <c r="N11" s="17">
        <f>ROUND(L11*ROUND(M11,2),2)</f>
        <v>0</v>
      </c>
    </row>
    <row r="12" spans="1:17" ht="63" customHeight="1">
      <c r="A12" s="21" t="s">
        <v>4</v>
      </c>
      <c r="B12" s="37" t="s">
        <v>489</v>
      </c>
      <c r="C12" s="37" t="s">
        <v>544</v>
      </c>
      <c r="D12" s="37" t="s">
        <v>545</v>
      </c>
      <c r="E12" s="85">
        <v>700</v>
      </c>
      <c r="F12" s="14" t="s">
        <v>90</v>
      </c>
      <c r="G12" s="15" t="s">
        <v>115</v>
      </c>
      <c r="H12" s="82"/>
      <c r="I12" s="82"/>
      <c r="J12" s="16"/>
      <c r="K12" s="15"/>
      <c r="L12" s="15" t="str">
        <f>IF(K12=0,"0,00",IF(K12&gt;0,ROUND(E12/K12,2)))</f>
        <v>0,00</v>
      </c>
      <c r="M12" s="15"/>
      <c r="N12" s="17">
        <f>ROUND(L12*ROUND(M12,2),2)</f>
        <v>0</v>
      </c>
      <c r="Q12" s="1"/>
    </row>
    <row r="13" spans="1:17" ht="49.5" customHeight="1">
      <c r="A13" s="21" t="s">
        <v>5</v>
      </c>
      <c r="B13" s="76" t="s">
        <v>332</v>
      </c>
      <c r="C13" s="112" t="s">
        <v>333</v>
      </c>
      <c r="D13" s="21" t="s">
        <v>554</v>
      </c>
      <c r="E13" s="86">
        <v>600</v>
      </c>
      <c r="F13" s="14" t="s">
        <v>90</v>
      </c>
      <c r="G13" s="15" t="s">
        <v>115</v>
      </c>
      <c r="H13" s="83"/>
      <c r="I13" s="83"/>
      <c r="J13" s="21"/>
      <c r="K13" s="21"/>
      <c r="L13" s="15" t="str">
        <f>IF(K13=0,"0,00",IF(K13&gt;0,ROUND(E13/K13,2)))</f>
        <v>0,00</v>
      </c>
      <c r="M13" s="21"/>
      <c r="N13" s="17">
        <f>ROUND(L13*ROUND(M13,2),2)</f>
        <v>0</v>
      </c>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24997000396251678"/>
    <pageSetUpPr fitToPage="1"/>
  </sheetPr>
  <dimension ref="A1:T96"/>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7.50390625" style="1" customWidth="1"/>
    <col min="3" max="3" width="17.00390625" style="1" customWidth="1"/>
    <col min="4" max="4" width="25.50390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5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130</v>
      </c>
      <c r="E10" s="36" t="s">
        <v>123</v>
      </c>
      <c r="F10" s="14"/>
      <c r="G10" s="5" t="str">
        <f>"Nazwa handlowa /
"&amp;C10&amp;" / 
"&amp;D10</f>
        <v>Nazwa handlowa /
Dawka / 
Postać/Opakowanie</v>
      </c>
      <c r="H10" s="5" t="s">
        <v>118</v>
      </c>
      <c r="I10" s="5" t="str">
        <f>B10</f>
        <v>Skład</v>
      </c>
      <c r="J10" s="5" t="s">
        <v>119</v>
      </c>
      <c r="K10" s="5" t="s">
        <v>55</v>
      </c>
      <c r="L10" s="5" t="s">
        <v>56</v>
      </c>
      <c r="M10" s="5" t="s">
        <v>57</v>
      </c>
      <c r="N10" s="5" t="s">
        <v>18</v>
      </c>
    </row>
    <row r="11" spans="1:14" ht="51" customHeight="1">
      <c r="A11" s="21" t="s">
        <v>3</v>
      </c>
      <c r="B11" s="37" t="s">
        <v>332</v>
      </c>
      <c r="C11" s="37" t="s">
        <v>334</v>
      </c>
      <c r="D11" s="37" t="s">
        <v>335</v>
      </c>
      <c r="E11" s="85">
        <v>150</v>
      </c>
      <c r="F11" s="14" t="s">
        <v>90</v>
      </c>
      <c r="G11" s="15" t="s">
        <v>115</v>
      </c>
      <c r="H11" s="82"/>
      <c r="I11" s="82"/>
      <c r="J11" s="16"/>
      <c r="K11" s="15"/>
      <c r="L11" s="15" t="str">
        <f>IF(K11=0,"0,00",IF(K11&gt;0,ROUND(E11/K11,2)))</f>
        <v>0,00</v>
      </c>
      <c r="M11" s="15"/>
      <c r="N11" s="17">
        <f>ROUND(L11*ROUND(M11,2),2)</f>
        <v>0</v>
      </c>
    </row>
    <row r="12" ht="13.5">
      <c r="Q12" s="1"/>
    </row>
    <row r="13" ht="13.5">
      <c r="Q13" s="1"/>
    </row>
    <row r="14" ht="13.5">
      <c r="Q14" s="1"/>
    </row>
    <row r="15" ht="13.5">
      <c r="Q15" s="1"/>
    </row>
    <row r="16" ht="13.5">
      <c r="Q16" s="1"/>
    </row>
    <row r="17" ht="13.5">
      <c r="Q17" s="1"/>
    </row>
    <row r="18" ht="13.5">
      <c r="Q18" s="1"/>
    </row>
    <row r="19" ht="13.5">
      <c r="Q19" s="1"/>
    </row>
    <row r="20" ht="13.5">
      <c r="Q20" s="1"/>
    </row>
    <row r="21" ht="13.5">
      <c r="Q21"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24997000396251678"/>
    <pageSetUpPr fitToPage="1"/>
  </sheetPr>
  <dimension ref="A1:T65"/>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6.375" style="1" customWidth="1"/>
    <col min="3" max="3" width="12.50390625" style="1" customWidth="1"/>
    <col min="4"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SUM(N11:N13)</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5.5" customHeight="1">
      <c r="A11" s="21" t="s">
        <v>3</v>
      </c>
      <c r="B11" s="37" t="s">
        <v>490</v>
      </c>
      <c r="C11" s="37" t="s">
        <v>336</v>
      </c>
      <c r="D11" s="37" t="s">
        <v>337</v>
      </c>
      <c r="E11" s="85">
        <v>20</v>
      </c>
      <c r="F11" s="14" t="s">
        <v>90</v>
      </c>
      <c r="G11" s="15" t="s">
        <v>115</v>
      </c>
      <c r="H11" s="82"/>
      <c r="I11" s="82"/>
      <c r="J11" s="16"/>
      <c r="K11" s="15"/>
      <c r="L11" s="15" t="str">
        <f>IF(K11=0,"0,00",IF(K11&gt;0,ROUND(E11/K11,2)))</f>
        <v>0,00</v>
      </c>
      <c r="M11" s="15"/>
      <c r="N11" s="17">
        <f>ROUND(L11*ROUND(M11,2),2)</f>
        <v>0</v>
      </c>
    </row>
    <row r="12" spans="1:17" ht="41.25">
      <c r="A12" s="21" t="s">
        <v>4</v>
      </c>
      <c r="B12" s="21" t="s">
        <v>490</v>
      </c>
      <c r="C12" s="21" t="s">
        <v>338</v>
      </c>
      <c r="D12" s="21" t="s">
        <v>337</v>
      </c>
      <c r="E12" s="86">
        <v>180</v>
      </c>
      <c r="F12" s="14" t="s">
        <v>90</v>
      </c>
      <c r="G12" s="15" t="s">
        <v>115</v>
      </c>
      <c r="H12" s="83"/>
      <c r="I12" s="83"/>
      <c r="J12" s="21"/>
      <c r="K12" s="21"/>
      <c r="L12" s="15" t="str">
        <f>IF(K12=0,"0,00",IF(K12&gt;0,ROUND(E12/K12,2)))</f>
        <v>0,00</v>
      </c>
      <c r="M12" s="21"/>
      <c r="N12" s="17">
        <f>ROUND(L12*ROUND(M12,2),2)</f>
        <v>0</v>
      </c>
      <c r="Q12" s="1"/>
    </row>
    <row r="13" spans="1:17" ht="41.25">
      <c r="A13" s="21" t="s">
        <v>5</v>
      </c>
      <c r="B13" s="21" t="s">
        <v>490</v>
      </c>
      <c r="C13" s="21" t="s">
        <v>339</v>
      </c>
      <c r="D13" s="21" t="s">
        <v>337</v>
      </c>
      <c r="E13" s="86">
        <v>10</v>
      </c>
      <c r="F13" s="14" t="s">
        <v>90</v>
      </c>
      <c r="G13" s="15" t="s">
        <v>115</v>
      </c>
      <c r="H13" s="83"/>
      <c r="I13" s="83"/>
      <c r="J13" s="21"/>
      <c r="K13" s="21"/>
      <c r="L13" s="15" t="str">
        <f>IF(K13=0,"0,00",IF(K13&gt;0,ROUND(E13/K13,2)))</f>
        <v>0,00</v>
      </c>
      <c r="M13" s="21"/>
      <c r="N13" s="17">
        <f>ROUND(L13*ROUND(M13,2),2)</f>
        <v>0</v>
      </c>
      <c r="Q13" s="1"/>
    </row>
    <row r="14" ht="13.5">
      <c r="Q14" s="1"/>
    </row>
    <row r="15" spans="2:17" ht="22.5" customHeight="1">
      <c r="B15" s="138" t="s">
        <v>160</v>
      </c>
      <c r="C15" s="138"/>
      <c r="D15" s="138"/>
      <c r="E15" s="138"/>
      <c r="F15" s="138"/>
      <c r="G15" s="138"/>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sheetData>
  <sheetProtection/>
  <mergeCells count="3">
    <mergeCell ref="G2:I2"/>
    <mergeCell ref="H6:I6"/>
    <mergeCell ref="B15:G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43"/>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4.625" style="1" customWidth="1"/>
    <col min="3" max="3" width="12.125" style="1" customWidth="1"/>
    <col min="4" max="4" width="32.50390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375" style="1" customWidth="1"/>
    <col min="21"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1" customHeight="1">
      <c r="A11" s="21" t="s">
        <v>3</v>
      </c>
      <c r="B11" s="37" t="s">
        <v>466</v>
      </c>
      <c r="C11" s="37" t="s">
        <v>148</v>
      </c>
      <c r="D11" s="37" t="s">
        <v>189</v>
      </c>
      <c r="E11" s="85">
        <v>50</v>
      </c>
      <c r="F11" s="14" t="s">
        <v>90</v>
      </c>
      <c r="G11" s="15" t="s">
        <v>115</v>
      </c>
      <c r="H11" s="82"/>
      <c r="I11" s="82"/>
      <c r="J11" s="16"/>
      <c r="K11" s="15"/>
      <c r="L11" s="15" t="str">
        <f>IF(K11=0,"0,00",IF(K11&gt;0,ROUND(E11/K11,2)))</f>
        <v>0,00</v>
      </c>
      <c r="M11" s="15"/>
      <c r="N11" s="17">
        <f>ROUND(L11*ROUND(M11,2),2)</f>
        <v>0</v>
      </c>
    </row>
    <row r="12" spans="1:14" ht="51" customHeight="1">
      <c r="A12" s="21" t="s">
        <v>4</v>
      </c>
      <c r="B12" s="37" t="s">
        <v>466</v>
      </c>
      <c r="C12" s="37" t="s">
        <v>129</v>
      </c>
      <c r="D12" s="37" t="s">
        <v>190</v>
      </c>
      <c r="E12" s="85">
        <v>80</v>
      </c>
      <c r="F12" s="14" t="s">
        <v>90</v>
      </c>
      <c r="G12" s="15" t="s">
        <v>115</v>
      </c>
      <c r="H12" s="82"/>
      <c r="I12" s="82"/>
      <c r="J12" s="16"/>
      <c r="K12" s="15"/>
      <c r="L12" s="15" t="str">
        <f>IF(K12=0,"0,00",IF(K12&gt;0,ROUND(E12/K12,2)))</f>
        <v>0,00</v>
      </c>
      <c r="M12" s="15"/>
      <c r="N12" s="17">
        <f>ROUND(L12*ROUND(M12,2),2)</f>
        <v>0</v>
      </c>
    </row>
    <row r="14" spans="2:6" ht="21" customHeight="1">
      <c r="B14" s="138" t="s">
        <v>160</v>
      </c>
      <c r="C14" s="138"/>
      <c r="D14" s="138"/>
      <c r="E14" s="138"/>
      <c r="F14" s="138"/>
    </row>
    <row r="15" spans="2:6" ht="22.5" customHeight="1">
      <c r="B15" s="142" t="s">
        <v>191</v>
      </c>
      <c r="C15" s="142"/>
      <c r="D15" s="142"/>
      <c r="E15" s="142"/>
      <c r="F15" s="142"/>
    </row>
    <row r="16" spans="2:17" ht="23.25" customHeight="1">
      <c r="B16" s="142" t="s">
        <v>188</v>
      </c>
      <c r="C16" s="142"/>
      <c r="D16" s="142"/>
      <c r="E16" s="142"/>
      <c r="F16" s="142"/>
      <c r="Q16" s="1"/>
    </row>
    <row r="17" spans="2:17" ht="20.25" customHeight="1">
      <c r="B17" s="132"/>
      <c r="C17" s="141"/>
      <c r="D17" s="141"/>
      <c r="E17" s="141"/>
      <c r="F17" s="141"/>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sheetData>
  <sheetProtection/>
  <mergeCells count="6">
    <mergeCell ref="G2:I2"/>
    <mergeCell ref="H6:I6"/>
    <mergeCell ref="B17:F17"/>
    <mergeCell ref="B14:F14"/>
    <mergeCell ref="B15:F15"/>
    <mergeCell ref="B16:F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24997000396251678"/>
    <pageSetUpPr fitToPage="1"/>
  </sheetPr>
  <dimension ref="A1:T22"/>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0.50390625" style="1" customWidth="1"/>
    <col min="3" max="3" width="16.625" style="1" customWidth="1"/>
    <col min="4" max="4" width="25.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29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130</v>
      </c>
      <c r="E10" s="36" t="s">
        <v>123</v>
      </c>
      <c r="F10" s="14"/>
      <c r="G10" s="5" t="str">
        <f>"Nazwa handlowa /
"&amp;C10&amp;" / 
"&amp;D10</f>
        <v>Nazwa handlowa /
Dawka / 
Postać/Opakowanie</v>
      </c>
      <c r="H10" s="5" t="s">
        <v>118</v>
      </c>
      <c r="I10" s="5" t="str">
        <f>B10</f>
        <v>Skład</v>
      </c>
      <c r="J10" s="5" t="s">
        <v>119</v>
      </c>
      <c r="K10" s="5" t="s">
        <v>55</v>
      </c>
      <c r="L10" s="5" t="s">
        <v>56</v>
      </c>
      <c r="M10" s="5" t="s">
        <v>57</v>
      </c>
      <c r="N10" s="5" t="s">
        <v>18</v>
      </c>
    </row>
    <row r="11" spans="1:14" ht="54" customHeight="1">
      <c r="A11" s="51" t="s">
        <v>3</v>
      </c>
      <c r="B11" s="52" t="s">
        <v>340</v>
      </c>
      <c r="C11" s="52" t="s">
        <v>341</v>
      </c>
      <c r="D11" s="52" t="s">
        <v>342</v>
      </c>
      <c r="E11" s="99">
        <v>180</v>
      </c>
      <c r="F11" s="53" t="s">
        <v>90</v>
      </c>
      <c r="G11" s="54" t="s">
        <v>115</v>
      </c>
      <c r="H11" s="100"/>
      <c r="I11" s="100"/>
      <c r="J11" s="55"/>
      <c r="K11" s="54"/>
      <c r="L11" s="54" t="str">
        <f>IF(K11=0,"0,00",IF(K11&gt;0,ROUND(E11/K11,2)))</f>
        <v>0,00</v>
      </c>
      <c r="M11" s="54"/>
      <c r="N11" s="56">
        <f>ROUND(L11*ROUND(M11,2),2)</f>
        <v>0</v>
      </c>
    </row>
    <row r="12" spans="1:14" ht="24" customHeight="1">
      <c r="A12" s="57"/>
      <c r="B12" s="58"/>
      <c r="C12" s="58"/>
      <c r="D12" s="58"/>
      <c r="E12" s="59"/>
      <c r="F12" s="57"/>
      <c r="G12" s="60"/>
      <c r="H12" s="60"/>
      <c r="I12" s="60"/>
      <c r="J12" s="61"/>
      <c r="K12" s="60"/>
      <c r="L12" s="60"/>
      <c r="M12" s="60"/>
      <c r="N12" s="62"/>
    </row>
    <row r="15" ht="13.5">
      <c r="B15" s="2"/>
    </row>
    <row r="20" ht="13.5">
      <c r="Q20" s="1"/>
    </row>
    <row r="21" ht="13.5">
      <c r="Q21" s="1"/>
    </row>
    <row r="22" ht="13.5">
      <c r="Q22"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24997000396251678"/>
    <pageSetUpPr fitToPage="1"/>
  </sheetPr>
  <dimension ref="A1:T72"/>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1.125" style="1" customWidth="1"/>
    <col min="3" max="3" width="10.00390625" style="1" customWidth="1"/>
    <col min="4" max="4" width="17.3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1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SUM(N11:N14)</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133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4.75">
      <c r="A11" s="21" t="s">
        <v>3</v>
      </c>
      <c r="B11" s="37" t="s">
        <v>344</v>
      </c>
      <c r="C11" s="37" t="s">
        <v>145</v>
      </c>
      <c r="D11" s="37" t="s">
        <v>345</v>
      </c>
      <c r="E11" s="85">
        <v>90</v>
      </c>
      <c r="F11" s="14" t="s">
        <v>90</v>
      </c>
      <c r="G11" s="15" t="s">
        <v>115</v>
      </c>
      <c r="H11" s="82"/>
      <c r="I11" s="82"/>
      <c r="J11" s="16"/>
      <c r="K11" s="15"/>
      <c r="L11" s="15" t="str">
        <f>IF(K11=0,"0,00",IF(K11&gt;0,ROUND(E11/K11,2)))</f>
        <v>0,00</v>
      </c>
      <c r="M11" s="15"/>
      <c r="N11" s="17">
        <f>ROUND(L11*ROUND(M11,2),2)</f>
        <v>0</v>
      </c>
    </row>
    <row r="12" spans="1:17" ht="54.75">
      <c r="A12" s="21" t="s">
        <v>4</v>
      </c>
      <c r="B12" s="37" t="s">
        <v>346</v>
      </c>
      <c r="C12" s="37" t="s">
        <v>347</v>
      </c>
      <c r="D12" s="37" t="s">
        <v>345</v>
      </c>
      <c r="E12" s="85">
        <v>100</v>
      </c>
      <c r="F12" s="14" t="s">
        <v>90</v>
      </c>
      <c r="G12" s="15" t="s">
        <v>115</v>
      </c>
      <c r="H12" s="82"/>
      <c r="I12" s="82"/>
      <c r="J12" s="16"/>
      <c r="K12" s="15"/>
      <c r="L12" s="15" t="str">
        <f>IF(K12=0,"0,00",IF(K12&gt;0,ROUND(E12/K12,2)))</f>
        <v>0,00</v>
      </c>
      <c r="M12" s="15"/>
      <c r="N12" s="17">
        <f>ROUND(L12*ROUND(M12,2),2)</f>
        <v>0</v>
      </c>
      <c r="Q12" s="1"/>
    </row>
    <row r="13" spans="1:17" ht="41.25">
      <c r="A13" s="21" t="s">
        <v>5</v>
      </c>
      <c r="B13" s="37" t="s">
        <v>348</v>
      </c>
      <c r="C13" s="37" t="s">
        <v>215</v>
      </c>
      <c r="D13" s="37" t="s">
        <v>345</v>
      </c>
      <c r="E13" s="85">
        <v>360</v>
      </c>
      <c r="F13" s="14" t="s">
        <v>90</v>
      </c>
      <c r="G13" s="15" t="s">
        <v>115</v>
      </c>
      <c r="H13" s="82"/>
      <c r="I13" s="82"/>
      <c r="J13" s="16"/>
      <c r="K13" s="15"/>
      <c r="L13" s="15" t="str">
        <f>IF(K13=0,"0,00",IF(K13&gt;0,ROUND(E13/K13,2)))</f>
        <v>0,00</v>
      </c>
      <c r="M13" s="15"/>
      <c r="N13" s="17">
        <f>ROUND(L13*ROUND(M13,2),2)</f>
        <v>0</v>
      </c>
      <c r="Q13" s="1"/>
    </row>
    <row r="14" spans="1:17" ht="41.25">
      <c r="A14" s="21" t="s">
        <v>343</v>
      </c>
      <c r="B14" s="78" t="s">
        <v>349</v>
      </c>
      <c r="C14" s="79" t="s">
        <v>350</v>
      </c>
      <c r="D14" s="21" t="s">
        <v>351</v>
      </c>
      <c r="E14" s="86">
        <v>720</v>
      </c>
      <c r="F14" s="14" t="s">
        <v>90</v>
      </c>
      <c r="G14" s="15" t="s">
        <v>115</v>
      </c>
      <c r="H14" s="83"/>
      <c r="I14" s="83"/>
      <c r="J14" s="21"/>
      <c r="K14" s="21"/>
      <c r="L14" s="15" t="str">
        <f>IF(K14=0,"0,00",IF(K14&gt;0,ROUND(E14/K14,2)))</f>
        <v>0,00</v>
      </c>
      <c r="M14" s="21"/>
      <c r="N14" s="17">
        <f>ROUND(L14*ROUND(M14,2),2)</f>
        <v>0</v>
      </c>
      <c r="Q14" s="1"/>
    </row>
    <row r="15" spans="1:14" s="9" customFormat="1" ht="13.5">
      <c r="A15" s="57"/>
      <c r="B15" s="102"/>
      <c r="C15" s="103"/>
      <c r="D15" s="57"/>
      <c r="E15" s="104"/>
      <c r="F15" s="57"/>
      <c r="G15" s="48"/>
      <c r="L15" s="48"/>
      <c r="N15" s="50"/>
    </row>
    <row r="16" spans="1:17" ht="24.75" customHeight="1">
      <c r="A16" s="148" t="s">
        <v>352</v>
      </c>
      <c r="B16" s="148"/>
      <c r="C16" s="148"/>
      <c r="D16" s="148"/>
      <c r="E16" s="148"/>
      <c r="F16" s="148"/>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sheetData>
  <sheetProtection/>
  <mergeCells count="3">
    <mergeCell ref="G2:I2"/>
    <mergeCell ref="H6:I6"/>
    <mergeCell ref="A16:F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24997000396251678"/>
    <pageSetUpPr fitToPage="1"/>
  </sheetPr>
  <dimension ref="A1:T66"/>
  <sheetViews>
    <sheetView showGridLines="0" view="pageBreakPreview" zoomScale="80" zoomScaleNormal="80" zoomScaleSheetLayoutView="80" zoomScalePageLayoutView="85" workbookViewId="0" topLeftCell="A1">
      <selection activeCell="D13" sqref="D13"/>
    </sheetView>
  </sheetViews>
  <sheetFormatPr defaultColWidth="9.125" defaultRowHeight="12.75"/>
  <cols>
    <col min="1" max="1" width="5.125" style="1" customWidth="1"/>
    <col min="2" max="2" width="24.50390625" style="1" customWidth="1"/>
    <col min="3" max="3" width="14.625" style="1" customWidth="1"/>
    <col min="4" max="4" width="23.3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SUM(N11:N14)</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s="4" customFormat="1" ht="46.5" customHeight="1">
      <c r="A11" s="51" t="s">
        <v>3</v>
      </c>
      <c r="B11" s="52" t="s">
        <v>491</v>
      </c>
      <c r="C11" s="52" t="s">
        <v>578</v>
      </c>
      <c r="D11" s="52" t="s">
        <v>354</v>
      </c>
      <c r="E11" s="99">
        <v>2100</v>
      </c>
      <c r="F11" s="53" t="s">
        <v>90</v>
      </c>
      <c r="G11" s="21" t="s">
        <v>115</v>
      </c>
      <c r="H11" s="100"/>
      <c r="I11" s="100"/>
      <c r="J11" s="55"/>
      <c r="K11" s="54"/>
      <c r="L11" s="54" t="str">
        <f>IF(K11=0,"0,00",IF(K11&gt;0,ROUND(E11/K11,2)))</f>
        <v>0,00</v>
      </c>
      <c r="M11" s="54"/>
      <c r="N11" s="56">
        <f>ROUND(L11*ROUND(M11,2),2)</f>
        <v>0</v>
      </c>
    </row>
    <row r="12" spans="1:14" ht="41.25">
      <c r="A12" s="51" t="s">
        <v>4</v>
      </c>
      <c r="B12" s="52" t="s">
        <v>491</v>
      </c>
      <c r="C12" s="52" t="s">
        <v>353</v>
      </c>
      <c r="D12" s="52" t="s">
        <v>354</v>
      </c>
      <c r="E12" s="99">
        <v>5700</v>
      </c>
      <c r="F12" s="53" t="s">
        <v>90</v>
      </c>
      <c r="G12" s="21" t="s">
        <v>115</v>
      </c>
      <c r="H12" s="100"/>
      <c r="I12" s="100"/>
      <c r="J12" s="55"/>
      <c r="K12" s="54"/>
      <c r="L12" s="54" t="str">
        <f>IF(K12=0,"0,00",IF(K12&gt;0,ROUND(E12/K12,2)))</f>
        <v>0,00</v>
      </c>
      <c r="M12" s="54"/>
      <c r="N12" s="56">
        <f>ROUND(L12*ROUND(M12,2),2)</f>
        <v>0</v>
      </c>
    </row>
    <row r="13" spans="1:14" ht="41.25">
      <c r="A13" s="51" t="s">
        <v>5</v>
      </c>
      <c r="B13" s="37" t="s">
        <v>491</v>
      </c>
      <c r="C13" s="37" t="s">
        <v>355</v>
      </c>
      <c r="D13" s="37" t="s">
        <v>354</v>
      </c>
      <c r="E13" s="85">
        <v>3000</v>
      </c>
      <c r="F13" s="53" t="s">
        <v>90</v>
      </c>
      <c r="G13" s="21" t="s">
        <v>115</v>
      </c>
      <c r="H13" s="82"/>
      <c r="I13" s="82"/>
      <c r="J13" s="16"/>
      <c r="K13" s="15"/>
      <c r="L13" s="54" t="str">
        <f>IF(K13=0,"0,00",IF(K13&gt;0,ROUND(E13/K13,2)))</f>
        <v>0,00</v>
      </c>
      <c r="M13" s="15"/>
      <c r="N13" s="56">
        <f>ROUND(L13*ROUND(M13,2),2)</f>
        <v>0</v>
      </c>
    </row>
    <row r="14" spans="1:17" ht="41.25">
      <c r="A14" s="51" t="s">
        <v>6</v>
      </c>
      <c r="B14" s="21" t="s">
        <v>491</v>
      </c>
      <c r="C14" s="21" t="s">
        <v>356</v>
      </c>
      <c r="D14" s="21" t="s">
        <v>354</v>
      </c>
      <c r="E14" s="86">
        <v>1000</v>
      </c>
      <c r="F14" s="21" t="s">
        <v>90</v>
      </c>
      <c r="G14" s="15" t="s">
        <v>115</v>
      </c>
      <c r="H14" s="83"/>
      <c r="I14" s="83"/>
      <c r="J14" s="21"/>
      <c r="K14" s="21"/>
      <c r="L14" s="15" t="str">
        <f>IF(K14=0,"0,00",IF(K14&gt;0,ROUND(E14/K14,2)))</f>
        <v>0,00</v>
      </c>
      <c r="M14" s="21"/>
      <c r="N14" s="17">
        <f>ROUND(L14*ROUND(M14,2),2)</f>
        <v>0</v>
      </c>
      <c r="Q14" s="1"/>
    </row>
    <row r="15" ht="13.5">
      <c r="Q15" s="1"/>
    </row>
    <row r="16" spans="2:17" ht="24" customHeight="1">
      <c r="B16" s="138" t="s">
        <v>160</v>
      </c>
      <c r="C16" s="138"/>
      <c r="D16" s="138"/>
      <c r="E16" s="138"/>
      <c r="F16" s="138"/>
      <c r="G16" s="138"/>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62" ht="13.5">
      <c r="Q62" s="1"/>
    </row>
    <row r="63" ht="13.5">
      <c r="Q63" s="1"/>
    </row>
    <row r="64" ht="13.5">
      <c r="Q64" s="1"/>
    </row>
    <row r="65" ht="13.5">
      <c r="Q65" s="1"/>
    </row>
    <row r="66" ht="13.5">
      <c r="Q66" s="1"/>
    </row>
  </sheetData>
  <sheetProtection/>
  <mergeCells count="3">
    <mergeCell ref="G2:I2"/>
    <mergeCell ref="H6:I6"/>
    <mergeCell ref="B16:G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24997000396251678"/>
    <pageSetUpPr fitToPage="1"/>
  </sheetPr>
  <dimension ref="A1:T137"/>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4" width="20.875" style="1" customWidth="1"/>
    <col min="5" max="5" width="10.50390625" style="23" customWidth="1"/>
    <col min="6" max="6" width="12.875" style="1" customWidth="1"/>
    <col min="7" max="7" width="27.375" style="1" customWidth="1"/>
    <col min="8" max="8" width="17.50390625" style="1" customWidth="1"/>
    <col min="9" max="9" width="14.50390625" style="1" customWidth="1"/>
    <col min="10" max="10" width="16.375" style="1" customWidth="1"/>
    <col min="11" max="13" width="15.375" style="1" customWidth="1"/>
    <col min="14" max="14" width="19.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70" t="s">
        <v>119</v>
      </c>
      <c r="K10" s="5" t="s">
        <v>55</v>
      </c>
      <c r="L10" s="5" t="s">
        <v>56</v>
      </c>
      <c r="M10" s="5" t="s">
        <v>57</v>
      </c>
      <c r="N10" s="5" t="s">
        <v>18</v>
      </c>
    </row>
    <row r="11" spans="1:14" ht="41.25">
      <c r="A11" s="21" t="s">
        <v>3</v>
      </c>
      <c r="B11" s="37" t="s">
        <v>357</v>
      </c>
      <c r="C11" s="37" t="s">
        <v>358</v>
      </c>
      <c r="D11" s="37" t="s">
        <v>359</v>
      </c>
      <c r="E11" s="85">
        <v>1400</v>
      </c>
      <c r="F11" s="14" t="s">
        <v>90</v>
      </c>
      <c r="G11" s="15" t="s">
        <v>115</v>
      </c>
      <c r="H11" s="82"/>
      <c r="I11" s="82"/>
      <c r="J11" s="16"/>
      <c r="K11" s="15"/>
      <c r="L11" s="15" t="str">
        <f>IF(K11=0,"0,00",IF(K11&gt;0,ROUND(E11/K11,2)))</f>
        <v>0,00</v>
      </c>
      <c r="M11" s="15"/>
      <c r="N11" s="17">
        <f>ROUND(L11*ROUND(M11,2),2)</f>
        <v>0</v>
      </c>
    </row>
    <row r="12" ht="13.5">
      <c r="Q12" s="1"/>
    </row>
    <row r="13" ht="13.5">
      <c r="Q13" s="1"/>
    </row>
    <row r="14" ht="13.5">
      <c r="Q14" s="1"/>
    </row>
    <row r="15" spans="11:17" ht="13.5">
      <c r="K15" s="69"/>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24997000396251678"/>
    <pageSetUpPr fitToPage="1"/>
  </sheetPr>
  <dimension ref="A1:T71"/>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4.50390625" style="1" customWidth="1"/>
    <col min="3" max="3" width="20.875" style="1" customWidth="1"/>
    <col min="4" max="4" width="23.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9.25390625" style="1" hidden="1" customWidth="1"/>
    <col min="11" max="13" width="15.375" style="1" customWidth="1"/>
    <col min="14" max="14" width="20.1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130</v>
      </c>
      <c r="E10" s="36" t="s">
        <v>123</v>
      </c>
      <c r="F10" s="14"/>
      <c r="G10" s="5" t="str">
        <f>"Nazwa handlowa /
"&amp;C10&amp;" / 
"&amp;D10</f>
        <v>Nazwa handlowa /
Dawka / 
Postać/Opakowanie</v>
      </c>
      <c r="H10" s="5" t="s">
        <v>118</v>
      </c>
      <c r="I10" s="5" t="str">
        <f>B10</f>
        <v>Skład</v>
      </c>
      <c r="J10" s="42"/>
      <c r="K10" s="5" t="s">
        <v>55</v>
      </c>
      <c r="L10" s="5" t="s">
        <v>56</v>
      </c>
      <c r="M10" s="5" t="s">
        <v>57</v>
      </c>
      <c r="N10" s="5" t="s">
        <v>18</v>
      </c>
    </row>
    <row r="11" spans="1:14" ht="51" customHeight="1">
      <c r="A11" s="21" t="s">
        <v>3</v>
      </c>
      <c r="B11" s="37" t="s">
        <v>492</v>
      </c>
      <c r="C11" s="37" t="s">
        <v>360</v>
      </c>
      <c r="D11" s="37" t="s">
        <v>159</v>
      </c>
      <c r="E11" s="85">
        <v>150</v>
      </c>
      <c r="F11" s="14" t="s">
        <v>90</v>
      </c>
      <c r="G11" s="15" t="s">
        <v>115</v>
      </c>
      <c r="H11" s="82"/>
      <c r="I11" s="82"/>
      <c r="J11" s="16"/>
      <c r="K11" s="15"/>
      <c r="L11" s="15" t="str">
        <f>IF(K11=0,"0,00",IF(K11&gt;0,ROUND(E11/K11,2)))</f>
        <v>0,00</v>
      </c>
      <c r="M11" s="15"/>
      <c r="N11" s="17">
        <f>ROUND(L11*ROUND(M11,2),2)</f>
        <v>0</v>
      </c>
    </row>
    <row r="12" spans="1:17" ht="49.5" customHeight="1">
      <c r="A12" s="21" t="s">
        <v>4</v>
      </c>
      <c r="B12" s="21" t="s">
        <v>493</v>
      </c>
      <c r="C12" s="21" t="s">
        <v>361</v>
      </c>
      <c r="D12" s="21" t="s">
        <v>362</v>
      </c>
      <c r="E12" s="86">
        <v>400</v>
      </c>
      <c r="F12" s="14" t="s">
        <v>90</v>
      </c>
      <c r="G12" s="15" t="s">
        <v>115</v>
      </c>
      <c r="H12" s="83"/>
      <c r="I12" s="83"/>
      <c r="J12" s="21"/>
      <c r="K12" s="21"/>
      <c r="L12" s="15" t="str">
        <f>IF(K12=0,"0,00",IF(K12&gt;0,ROUND(E12/K12,2)))</f>
        <v>0,00</v>
      </c>
      <c r="M12" s="21"/>
      <c r="N12" s="17">
        <f>ROUND(L12*ROUND(M12,2),2)</f>
        <v>0</v>
      </c>
      <c r="Q12" s="1"/>
    </row>
    <row r="13" ht="13.5">
      <c r="Q13" s="1"/>
    </row>
    <row r="14" spans="2:17" ht="23.25" customHeight="1">
      <c r="B14" s="138" t="s">
        <v>363</v>
      </c>
      <c r="C14" s="138"/>
      <c r="D14" s="138"/>
      <c r="E14" s="138"/>
      <c r="F14" s="138"/>
      <c r="G14" s="138"/>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sheetData>
  <sheetProtection/>
  <mergeCells count="3">
    <mergeCell ref="G2:I2"/>
    <mergeCell ref="H6:I6"/>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8" r:id="rId1"/>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24997000396251678"/>
    <pageSetUpPr fitToPage="1"/>
  </sheetPr>
  <dimension ref="A1:T56"/>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2.00390625" style="1" customWidth="1"/>
    <col min="3" max="3" width="19.125" style="1" customWidth="1"/>
    <col min="4" max="4" width="17.625" style="1" customWidth="1"/>
    <col min="5" max="5" width="10.50390625" style="23" customWidth="1"/>
    <col min="6" max="6" width="12.875" style="1" customWidth="1"/>
    <col min="7" max="7" width="27.375" style="1" customWidth="1"/>
    <col min="8" max="8" width="23.625" style="1" customWidth="1"/>
    <col min="9" max="9" width="15.125" style="1" customWidth="1"/>
    <col min="10" max="10" width="7.75390625" style="1" hidden="1" customWidth="1"/>
    <col min="11" max="13" width="15.375" style="1" customWidth="1"/>
    <col min="14" max="14" width="19.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34</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110.25" customHeight="1">
      <c r="A10" s="5" t="s">
        <v>86</v>
      </c>
      <c r="B10" s="5" t="s">
        <v>16</v>
      </c>
      <c r="C10" s="5" t="s">
        <v>17</v>
      </c>
      <c r="D10" s="5" t="s">
        <v>114</v>
      </c>
      <c r="E10" s="36" t="s">
        <v>123</v>
      </c>
      <c r="F10" s="14"/>
      <c r="G10" s="5" t="str">
        <f>"Nazwa handlowa /
"&amp;C10&amp;" / 
"&amp;D10</f>
        <v>Nazwa handlowa /
Dawka / 
Postać /Opakowanie</v>
      </c>
      <c r="H10" s="70" t="s">
        <v>118</v>
      </c>
      <c r="I10" s="5" t="str">
        <f>B10</f>
        <v>Skład</v>
      </c>
      <c r="J10" s="42"/>
      <c r="K10" s="5" t="s">
        <v>55</v>
      </c>
      <c r="L10" s="5" t="s">
        <v>56</v>
      </c>
      <c r="M10" s="5" t="s">
        <v>57</v>
      </c>
      <c r="N10" s="5" t="s">
        <v>18</v>
      </c>
    </row>
    <row r="11" spans="1:14" ht="56.25" customHeight="1">
      <c r="A11" s="21" t="s">
        <v>3</v>
      </c>
      <c r="B11" s="37" t="s">
        <v>495</v>
      </c>
      <c r="C11" s="37" t="s">
        <v>364</v>
      </c>
      <c r="D11" s="37" t="s">
        <v>365</v>
      </c>
      <c r="E11" s="85">
        <v>150</v>
      </c>
      <c r="F11" s="14" t="s">
        <v>90</v>
      </c>
      <c r="G11" s="15" t="s">
        <v>115</v>
      </c>
      <c r="H11" s="82"/>
      <c r="I11" s="82"/>
      <c r="J11" s="16"/>
      <c r="K11" s="15"/>
      <c r="L11" s="15" t="str">
        <f>IF(K11=0,"0,00",IF(K11&gt;0,ROUND(E11/K11,2)))</f>
        <v>0,00</v>
      </c>
      <c r="M11" s="15"/>
      <c r="N11" s="17">
        <f>ROUND(L11*ROUND(M11,2),2)</f>
        <v>0</v>
      </c>
    </row>
    <row r="12" spans="1:17" ht="13.5">
      <c r="A12" s="57"/>
      <c r="B12" s="58"/>
      <c r="C12" s="58"/>
      <c r="D12" s="58"/>
      <c r="E12" s="59"/>
      <c r="F12" s="57"/>
      <c r="G12" s="60"/>
      <c r="H12" s="60"/>
      <c r="I12" s="60"/>
      <c r="J12" s="61"/>
      <c r="K12" s="60"/>
      <c r="L12" s="60"/>
      <c r="M12" s="60"/>
      <c r="N12" s="62"/>
      <c r="Q12" s="1"/>
    </row>
    <row r="13" spans="1:17" ht="20.25" customHeight="1">
      <c r="A13" s="9"/>
      <c r="B13" s="138" t="s">
        <v>494</v>
      </c>
      <c r="C13" s="138"/>
      <c r="D13" s="138"/>
      <c r="E13" s="138"/>
      <c r="F13" s="138"/>
      <c r="G13" s="138"/>
      <c r="H13" s="48"/>
      <c r="I13" s="48"/>
      <c r="J13" s="49"/>
      <c r="K13" s="48"/>
      <c r="L13" s="48"/>
      <c r="M13" s="48"/>
      <c r="N13" s="50"/>
      <c r="Q13" s="1"/>
    </row>
    <row r="14" spans="2:17" ht="13.5">
      <c r="B14" s="2"/>
      <c r="Q14" s="1"/>
    </row>
    <row r="15" spans="2:17" ht="13.5">
      <c r="B15" s="2"/>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theme="0" tint="-0.24997000396251678"/>
    <pageSetUpPr fitToPage="1"/>
  </sheetPr>
  <dimension ref="A1:T143"/>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4.625" style="1" customWidth="1"/>
    <col min="3" max="3" width="18.625" style="1" customWidth="1"/>
    <col min="4" max="4" width="21.875" style="1" customWidth="1"/>
    <col min="5" max="5" width="10.50390625" style="23" customWidth="1"/>
    <col min="6" max="6" width="8.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63" customHeight="1">
      <c r="A10" s="5" t="s">
        <v>86</v>
      </c>
      <c r="B10" s="5" t="s">
        <v>16</v>
      </c>
      <c r="C10" s="5" t="s">
        <v>17</v>
      </c>
      <c r="D10" s="5" t="s">
        <v>114</v>
      </c>
      <c r="E10" s="36" t="s">
        <v>123</v>
      </c>
      <c r="F10" s="14"/>
      <c r="G10" s="5" t="str">
        <f>"Nazwa handlowa /
"&amp;C10&amp;" / 
"&amp;D10</f>
        <v>Nazwa handlowa /
Dawka / 
Postać /Opakowanie</v>
      </c>
      <c r="H10" s="5" t="s">
        <v>181</v>
      </c>
      <c r="I10" s="5" t="str">
        <f>B10</f>
        <v>Skład</v>
      </c>
      <c r="J10" s="5" t="s">
        <v>119</v>
      </c>
      <c r="K10" s="5" t="s">
        <v>55</v>
      </c>
      <c r="L10" s="5" t="s">
        <v>56</v>
      </c>
      <c r="M10" s="5" t="s">
        <v>57</v>
      </c>
      <c r="N10" s="5" t="s">
        <v>18</v>
      </c>
    </row>
    <row r="11" spans="1:14" ht="49.5" customHeight="1">
      <c r="A11" s="51" t="s">
        <v>3</v>
      </c>
      <c r="B11" s="52" t="s">
        <v>366</v>
      </c>
      <c r="C11" s="52" t="s">
        <v>367</v>
      </c>
      <c r="D11" s="52" t="s">
        <v>368</v>
      </c>
      <c r="E11" s="99">
        <v>11000</v>
      </c>
      <c r="F11" s="53" t="s">
        <v>90</v>
      </c>
      <c r="G11" s="54" t="s">
        <v>115</v>
      </c>
      <c r="H11" s="105"/>
      <c r="I11" s="105"/>
      <c r="J11" s="55"/>
      <c r="K11" s="54"/>
      <c r="L11" s="54" t="str">
        <f>IF(K11=0,"0,00",IF(K11&gt;0,ROUND(E11/K11,2)))</f>
        <v>0,00</v>
      </c>
      <c r="M11" s="54"/>
      <c r="N11" s="56">
        <f>ROUND(L11*ROUND(M11,2),2)</f>
        <v>0</v>
      </c>
    </row>
    <row r="12" spans="1:14" ht="13.5">
      <c r="A12" s="57"/>
      <c r="B12" s="58"/>
      <c r="C12" s="58"/>
      <c r="D12" s="58"/>
      <c r="E12" s="59"/>
      <c r="F12" s="57"/>
      <c r="G12" s="60"/>
      <c r="H12" s="60"/>
      <c r="I12" s="60"/>
      <c r="J12" s="61"/>
      <c r="K12" s="60"/>
      <c r="L12" s="60"/>
      <c r="M12" s="60"/>
      <c r="N12" s="62"/>
    </row>
    <row r="13" spans="1:17" ht="13.5">
      <c r="A13" s="9"/>
      <c r="B13" s="46"/>
      <c r="C13" s="46"/>
      <c r="D13" s="46"/>
      <c r="E13" s="47"/>
      <c r="F13" s="9"/>
      <c r="G13" s="48"/>
      <c r="H13" s="48"/>
      <c r="I13" s="48"/>
      <c r="J13" s="49"/>
      <c r="K13" s="48"/>
      <c r="L13" s="48"/>
      <c r="M13" s="48"/>
      <c r="N13" s="50"/>
      <c r="Q13" s="1"/>
    </row>
    <row r="14" spans="1:17" ht="13.5">
      <c r="A14" s="9"/>
      <c r="B14" s="46"/>
      <c r="C14" s="46"/>
      <c r="D14" s="46"/>
      <c r="E14" s="47"/>
      <c r="F14" s="9"/>
      <c r="G14" s="48"/>
      <c r="H14" s="48"/>
      <c r="I14" s="48"/>
      <c r="J14" s="49"/>
      <c r="K14" s="48"/>
      <c r="L14" s="48"/>
      <c r="M14" s="48"/>
      <c r="N14" s="50"/>
      <c r="Q14" s="1"/>
    </row>
    <row r="15" spans="1:17" ht="13.5">
      <c r="A15" s="9"/>
      <c r="B15" s="46"/>
      <c r="C15" s="46"/>
      <c r="D15" s="46"/>
      <c r="E15" s="47"/>
      <c r="F15" s="9"/>
      <c r="G15" s="48"/>
      <c r="H15" s="48"/>
      <c r="I15" s="48"/>
      <c r="J15" s="49"/>
      <c r="K15" s="48"/>
      <c r="L15" s="48"/>
      <c r="M15" s="48"/>
      <c r="N15" s="50"/>
      <c r="Q15" s="1"/>
    </row>
    <row r="16" spans="1:17" ht="13.5">
      <c r="A16" s="9"/>
      <c r="B16" s="46"/>
      <c r="C16" s="46"/>
      <c r="D16" s="46"/>
      <c r="E16" s="47"/>
      <c r="F16" s="9"/>
      <c r="G16" s="48"/>
      <c r="H16" s="48"/>
      <c r="I16" s="48"/>
      <c r="J16" s="49"/>
      <c r="K16" s="48"/>
      <c r="L16" s="48"/>
      <c r="M16" s="48"/>
      <c r="N16" s="50"/>
      <c r="Q16" s="1"/>
    </row>
    <row r="17" spans="1:17" ht="13.5">
      <c r="A17" s="9"/>
      <c r="B17" s="46"/>
      <c r="C17" s="46"/>
      <c r="D17" s="46"/>
      <c r="E17" s="47"/>
      <c r="F17" s="65"/>
      <c r="G17" s="48"/>
      <c r="H17" s="48"/>
      <c r="I17" s="48"/>
      <c r="J17" s="49"/>
      <c r="K17" s="48"/>
      <c r="L17" s="48"/>
      <c r="M17" s="48"/>
      <c r="N17" s="50"/>
      <c r="Q17" s="1"/>
    </row>
    <row r="18" spans="1:17" ht="15.75" customHeight="1">
      <c r="A18" s="9"/>
      <c r="B18" s="46"/>
      <c r="C18" s="46"/>
      <c r="D18" s="46"/>
      <c r="E18" s="47"/>
      <c r="F18" s="9"/>
      <c r="G18" s="48"/>
      <c r="H18" s="48"/>
      <c r="I18" s="48"/>
      <c r="J18" s="49"/>
      <c r="K18" s="48"/>
      <c r="L18" s="48"/>
      <c r="M18" s="48"/>
      <c r="N18" s="50"/>
      <c r="Q18" s="1"/>
    </row>
    <row r="19" spans="1:17" ht="13.5">
      <c r="A19" s="9"/>
      <c r="B19" s="46"/>
      <c r="C19" s="46"/>
      <c r="D19" s="46"/>
      <c r="E19" s="47"/>
      <c r="F19" s="9"/>
      <c r="G19" s="48"/>
      <c r="H19" s="48"/>
      <c r="I19" s="48"/>
      <c r="J19" s="49"/>
      <c r="K19" s="48"/>
      <c r="L19" s="48"/>
      <c r="M19" s="48"/>
      <c r="N19" s="50"/>
      <c r="Q19" s="1"/>
    </row>
    <row r="20" spans="1:17" ht="13.5">
      <c r="A20" s="9"/>
      <c r="B20" s="46"/>
      <c r="C20" s="46"/>
      <c r="D20" s="46"/>
      <c r="E20" s="47"/>
      <c r="F20" s="9"/>
      <c r="G20" s="48"/>
      <c r="H20" s="48"/>
      <c r="I20" s="48"/>
      <c r="J20" s="49"/>
      <c r="K20" s="48"/>
      <c r="L20" s="48"/>
      <c r="M20" s="48"/>
      <c r="N20" s="50"/>
      <c r="Q20" s="1"/>
    </row>
    <row r="21" spans="1:17" ht="13.5">
      <c r="A21" s="9"/>
      <c r="B21" s="46"/>
      <c r="C21" s="46"/>
      <c r="D21" s="46"/>
      <c r="E21" s="47"/>
      <c r="F21" s="9"/>
      <c r="G21" s="48"/>
      <c r="H21" s="48"/>
      <c r="I21" s="48"/>
      <c r="J21" s="49"/>
      <c r="K21" s="48"/>
      <c r="L21" s="48"/>
      <c r="M21" s="48"/>
      <c r="N21" s="50"/>
      <c r="Q21" s="1"/>
    </row>
    <row r="22" spans="1:17" ht="13.5">
      <c r="A22" s="9"/>
      <c r="B22" s="46"/>
      <c r="C22" s="46"/>
      <c r="D22" s="46"/>
      <c r="E22" s="47"/>
      <c r="F22" s="9"/>
      <c r="G22" s="48"/>
      <c r="H22" s="48"/>
      <c r="I22" s="48"/>
      <c r="J22" s="49"/>
      <c r="K22" s="48"/>
      <c r="L22" s="48"/>
      <c r="M22" s="48"/>
      <c r="N22" s="50"/>
      <c r="Q22" s="1"/>
    </row>
    <row r="23" spans="1:17" ht="13.5">
      <c r="A23" s="9"/>
      <c r="B23" s="46"/>
      <c r="C23" s="46"/>
      <c r="D23" s="46"/>
      <c r="E23" s="47"/>
      <c r="F23" s="9"/>
      <c r="G23" s="48"/>
      <c r="H23" s="48"/>
      <c r="I23" s="48"/>
      <c r="J23" s="49"/>
      <c r="K23" s="48"/>
      <c r="L23" s="48"/>
      <c r="M23" s="48"/>
      <c r="N23" s="50"/>
      <c r="Q23" s="1"/>
    </row>
    <row r="24" spans="1:17" ht="13.5">
      <c r="A24" s="9"/>
      <c r="B24" s="46"/>
      <c r="C24" s="46"/>
      <c r="D24" s="46"/>
      <c r="E24" s="47"/>
      <c r="F24" s="9"/>
      <c r="G24" s="48"/>
      <c r="H24" s="48"/>
      <c r="I24" s="48"/>
      <c r="J24" s="49"/>
      <c r="K24" s="48"/>
      <c r="L24" s="48"/>
      <c r="M24" s="48"/>
      <c r="N24" s="50"/>
      <c r="Q24" s="1"/>
    </row>
    <row r="25" spans="1:17" ht="13.5">
      <c r="A25" s="9"/>
      <c r="B25" s="46"/>
      <c r="C25" s="46"/>
      <c r="D25" s="46"/>
      <c r="E25" s="47"/>
      <c r="F25" s="9"/>
      <c r="G25" s="48"/>
      <c r="H25" s="48"/>
      <c r="I25" s="48"/>
      <c r="J25" s="49"/>
      <c r="K25" s="48"/>
      <c r="L25" s="48"/>
      <c r="M25" s="48"/>
      <c r="N25" s="50"/>
      <c r="Q25" s="1"/>
    </row>
    <row r="26" spans="1:17" ht="15" customHeight="1">
      <c r="A26" s="9"/>
      <c r="B26" s="46"/>
      <c r="C26" s="46"/>
      <c r="D26" s="46"/>
      <c r="E26" s="47"/>
      <c r="F26" s="9"/>
      <c r="G26" s="48"/>
      <c r="H26" s="48"/>
      <c r="I26" s="48"/>
      <c r="J26" s="49"/>
      <c r="K26" s="48"/>
      <c r="L26" s="48"/>
      <c r="M26" s="48"/>
      <c r="N26" s="50"/>
      <c r="Q26" s="1"/>
    </row>
    <row r="27" spans="1:17" ht="15.75" customHeight="1">
      <c r="A27" s="9"/>
      <c r="B27" s="46"/>
      <c r="C27" s="46"/>
      <c r="D27" s="46"/>
      <c r="E27" s="47"/>
      <c r="F27" s="9"/>
      <c r="G27" s="48"/>
      <c r="H27" s="48"/>
      <c r="I27" s="48"/>
      <c r="J27" s="49"/>
      <c r="K27" s="48"/>
      <c r="L27" s="48"/>
      <c r="M27" s="48"/>
      <c r="N27" s="50"/>
      <c r="Q27" s="1"/>
    </row>
    <row r="28" spans="1:17" ht="13.5">
      <c r="A28" s="9"/>
      <c r="B28" s="46"/>
      <c r="C28" s="46"/>
      <c r="D28" s="46"/>
      <c r="E28" s="47"/>
      <c r="F28" s="9"/>
      <c r="G28" s="48"/>
      <c r="H28" s="48"/>
      <c r="I28" s="48"/>
      <c r="J28" s="49"/>
      <c r="K28" s="48"/>
      <c r="L28" s="48"/>
      <c r="M28" s="48"/>
      <c r="N28" s="50"/>
      <c r="Q28" s="1"/>
    </row>
    <row r="29" spans="1:17" ht="13.5">
      <c r="A29" s="9"/>
      <c r="B29" s="46"/>
      <c r="C29" s="46"/>
      <c r="D29" s="46"/>
      <c r="E29" s="47"/>
      <c r="F29" s="9"/>
      <c r="G29" s="48"/>
      <c r="H29" s="48"/>
      <c r="I29" s="48"/>
      <c r="J29" s="49"/>
      <c r="K29" s="48"/>
      <c r="L29" s="48"/>
      <c r="M29" s="48"/>
      <c r="N29" s="50"/>
      <c r="Q29" s="1"/>
    </row>
    <row r="30" spans="1:17" ht="13.5">
      <c r="A30" s="9"/>
      <c r="B30" s="46"/>
      <c r="C30" s="46"/>
      <c r="D30" s="46"/>
      <c r="E30" s="47"/>
      <c r="F30" s="9"/>
      <c r="G30" s="48"/>
      <c r="H30" s="48"/>
      <c r="I30" s="48"/>
      <c r="J30" s="49"/>
      <c r="K30" s="48"/>
      <c r="L30" s="48"/>
      <c r="M30" s="48"/>
      <c r="N30" s="50"/>
      <c r="Q30" s="1"/>
    </row>
    <row r="31" spans="1:17" ht="13.5">
      <c r="A31" s="9"/>
      <c r="B31" s="46"/>
      <c r="C31" s="46"/>
      <c r="D31" s="46"/>
      <c r="E31" s="47"/>
      <c r="F31" s="9"/>
      <c r="G31" s="48"/>
      <c r="H31" s="48"/>
      <c r="I31" s="48"/>
      <c r="J31" s="49"/>
      <c r="K31" s="48"/>
      <c r="L31" s="48"/>
      <c r="M31" s="48"/>
      <c r="N31" s="50"/>
      <c r="Q31" s="1"/>
    </row>
    <row r="32" spans="1:17" ht="13.5">
      <c r="A32" s="9"/>
      <c r="B32" s="46"/>
      <c r="C32" s="46"/>
      <c r="D32" s="46"/>
      <c r="E32" s="47"/>
      <c r="F32" s="9"/>
      <c r="G32" s="48"/>
      <c r="H32" s="48"/>
      <c r="I32" s="48"/>
      <c r="J32" s="49"/>
      <c r="K32" s="48"/>
      <c r="L32" s="48"/>
      <c r="M32" s="48"/>
      <c r="N32" s="50"/>
      <c r="Q32" s="1"/>
    </row>
    <row r="33" spans="1:17" ht="13.5">
      <c r="A33" s="9"/>
      <c r="B33" s="46"/>
      <c r="C33" s="46"/>
      <c r="D33" s="46"/>
      <c r="E33" s="47"/>
      <c r="F33" s="9"/>
      <c r="G33" s="48"/>
      <c r="H33" s="48"/>
      <c r="I33" s="48"/>
      <c r="J33" s="49"/>
      <c r="K33" s="48"/>
      <c r="L33" s="48"/>
      <c r="M33" s="48"/>
      <c r="N33" s="50"/>
      <c r="Q33" s="1"/>
    </row>
    <row r="34" spans="1:17" ht="13.5">
      <c r="A34" s="9"/>
      <c r="B34" s="46"/>
      <c r="C34" s="46"/>
      <c r="D34" s="46"/>
      <c r="E34" s="47"/>
      <c r="F34" s="9"/>
      <c r="G34" s="48"/>
      <c r="H34" s="48"/>
      <c r="I34" s="48"/>
      <c r="J34" s="49"/>
      <c r="K34" s="48"/>
      <c r="L34" s="48"/>
      <c r="M34" s="48"/>
      <c r="N34" s="50"/>
      <c r="Q34" s="1"/>
    </row>
    <row r="35" spans="1:17" ht="13.5">
      <c r="A35" s="9"/>
      <c r="B35" s="46"/>
      <c r="C35" s="46"/>
      <c r="D35" s="46"/>
      <c r="E35" s="47"/>
      <c r="F35" s="9"/>
      <c r="G35" s="48"/>
      <c r="H35" s="48"/>
      <c r="I35" s="48"/>
      <c r="J35" s="49"/>
      <c r="K35" s="48"/>
      <c r="L35" s="48"/>
      <c r="M35" s="48"/>
      <c r="N35" s="50"/>
      <c r="Q35" s="1"/>
    </row>
    <row r="36" spans="1:17" ht="13.5">
      <c r="A36" s="9"/>
      <c r="B36" s="46"/>
      <c r="C36" s="46"/>
      <c r="D36" s="46"/>
      <c r="E36" s="47"/>
      <c r="F36" s="9"/>
      <c r="G36" s="48"/>
      <c r="H36" s="48"/>
      <c r="I36" s="48"/>
      <c r="J36" s="49"/>
      <c r="K36" s="48"/>
      <c r="L36" s="48"/>
      <c r="M36" s="48"/>
      <c r="N36" s="50"/>
      <c r="Q36" s="1"/>
    </row>
    <row r="37" spans="1:17" ht="13.5">
      <c r="A37" s="9"/>
      <c r="B37" s="46"/>
      <c r="C37" s="46"/>
      <c r="D37" s="46"/>
      <c r="E37" s="47"/>
      <c r="F37" s="9"/>
      <c r="G37" s="48"/>
      <c r="H37" s="48"/>
      <c r="I37" s="48"/>
      <c r="J37" s="49"/>
      <c r="K37" s="48"/>
      <c r="L37" s="48"/>
      <c r="M37" s="48"/>
      <c r="N37" s="50"/>
      <c r="Q37" s="1"/>
    </row>
    <row r="38" spans="1:17" ht="13.5">
      <c r="A38" s="9"/>
      <c r="B38" s="46"/>
      <c r="C38" s="46"/>
      <c r="D38" s="46"/>
      <c r="E38" s="47"/>
      <c r="F38" s="9"/>
      <c r="G38" s="48"/>
      <c r="H38" s="48"/>
      <c r="I38" s="48"/>
      <c r="J38" s="49"/>
      <c r="K38" s="48"/>
      <c r="L38" s="48"/>
      <c r="M38" s="48"/>
      <c r="N38" s="50"/>
      <c r="Q38" s="1"/>
    </row>
    <row r="39" spans="1:17" ht="15.75" customHeight="1">
      <c r="A39" s="9"/>
      <c r="B39" s="46"/>
      <c r="C39" s="46"/>
      <c r="D39" s="46"/>
      <c r="E39" s="47"/>
      <c r="F39" s="9"/>
      <c r="G39" s="48"/>
      <c r="H39" s="48"/>
      <c r="I39" s="48"/>
      <c r="J39" s="49"/>
      <c r="K39" s="48"/>
      <c r="L39" s="48"/>
      <c r="M39" s="48"/>
      <c r="N39" s="50"/>
      <c r="Q39" s="1"/>
    </row>
    <row r="40" spans="1:17" ht="13.5">
      <c r="A40" s="9"/>
      <c r="B40" s="46"/>
      <c r="C40" s="46"/>
      <c r="D40" s="46"/>
      <c r="E40" s="47"/>
      <c r="F40" s="9"/>
      <c r="G40" s="48"/>
      <c r="H40" s="48"/>
      <c r="I40" s="48"/>
      <c r="J40" s="49"/>
      <c r="K40" s="48"/>
      <c r="L40" s="48"/>
      <c r="M40" s="48"/>
      <c r="N40" s="50"/>
      <c r="Q40" s="1"/>
    </row>
    <row r="41" spans="1:17" ht="13.5">
      <c r="A41" s="9"/>
      <c r="B41" s="46"/>
      <c r="C41" s="46"/>
      <c r="D41" s="46"/>
      <c r="E41" s="47"/>
      <c r="F41" s="9"/>
      <c r="G41" s="48"/>
      <c r="H41" s="48"/>
      <c r="I41" s="48"/>
      <c r="J41" s="49"/>
      <c r="K41" s="48"/>
      <c r="L41" s="48"/>
      <c r="M41" s="48"/>
      <c r="N41" s="50"/>
      <c r="Q41" s="1"/>
    </row>
    <row r="42" spans="1:17" ht="13.5">
      <c r="A42" s="9"/>
      <c r="B42" s="46"/>
      <c r="C42" s="46"/>
      <c r="D42" s="46"/>
      <c r="E42" s="47"/>
      <c r="F42" s="9"/>
      <c r="G42" s="48"/>
      <c r="H42" s="48"/>
      <c r="I42" s="48"/>
      <c r="J42" s="49"/>
      <c r="K42" s="48"/>
      <c r="L42" s="48"/>
      <c r="M42" s="48"/>
      <c r="N42" s="50"/>
      <c r="Q42" s="1"/>
    </row>
    <row r="43" spans="1:17" ht="13.5">
      <c r="A43" s="9"/>
      <c r="B43" s="46"/>
      <c r="C43" s="46"/>
      <c r="D43" s="46"/>
      <c r="E43" s="47"/>
      <c r="F43" s="9"/>
      <c r="G43" s="48"/>
      <c r="H43" s="48"/>
      <c r="I43" s="48"/>
      <c r="J43" s="49"/>
      <c r="K43" s="48"/>
      <c r="L43" s="48"/>
      <c r="M43" s="48"/>
      <c r="N43" s="50"/>
      <c r="Q43" s="1"/>
    </row>
    <row r="44" spans="1:17" ht="13.5">
      <c r="A44" s="9"/>
      <c r="B44" s="46"/>
      <c r="C44" s="46"/>
      <c r="D44" s="46"/>
      <c r="E44" s="47"/>
      <c r="F44" s="9"/>
      <c r="G44" s="48"/>
      <c r="H44" s="48"/>
      <c r="I44" s="48"/>
      <c r="J44" s="49"/>
      <c r="K44" s="48"/>
      <c r="L44" s="48"/>
      <c r="M44" s="48"/>
      <c r="N44" s="50"/>
      <c r="Q44" s="1"/>
    </row>
    <row r="45" spans="1:17" ht="13.5">
      <c r="A45" s="9"/>
      <c r="B45" s="46"/>
      <c r="C45" s="46"/>
      <c r="D45" s="46"/>
      <c r="E45" s="47"/>
      <c r="F45" s="9"/>
      <c r="G45" s="48"/>
      <c r="H45" s="48"/>
      <c r="I45" s="48"/>
      <c r="J45" s="49"/>
      <c r="K45" s="48"/>
      <c r="L45" s="48"/>
      <c r="M45" s="48"/>
      <c r="N45" s="50"/>
      <c r="Q45" s="1"/>
    </row>
    <row r="46" spans="1:17" ht="13.5">
      <c r="A46" s="9"/>
      <c r="B46" s="46"/>
      <c r="C46" s="46"/>
      <c r="D46" s="46"/>
      <c r="E46" s="47"/>
      <c r="F46" s="9"/>
      <c r="G46" s="48"/>
      <c r="H46" s="48"/>
      <c r="I46" s="48"/>
      <c r="J46" s="49"/>
      <c r="K46" s="48"/>
      <c r="L46" s="48"/>
      <c r="M46" s="48"/>
      <c r="N46" s="50"/>
      <c r="Q46" s="1"/>
    </row>
    <row r="47" spans="1:17" ht="15.75" customHeight="1">
      <c r="A47" s="9"/>
      <c r="B47" s="46"/>
      <c r="C47" s="46"/>
      <c r="D47" s="46"/>
      <c r="E47" s="47"/>
      <c r="F47" s="9"/>
      <c r="G47" s="48"/>
      <c r="H47" s="48"/>
      <c r="I47" s="48"/>
      <c r="J47" s="49"/>
      <c r="K47" s="48"/>
      <c r="L47" s="48"/>
      <c r="M47" s="48"/>
      <c r="N47" s="50"/>
      <c r="Q47" s="1"/>
    </row>
    <row r="48" spans="1:17" ht="13.5">
      <c r="A48" s="9"/>
      <c r="B48" s="46"/>
      <c r="C48" s="46"/>
      <c r="D48" s="46"/>
      <c r="E48" s="47"/>
      <c r="F48" s="9"/>
      <c r="G48" s="48"/>
      <c r="H48" s="48"/>
      <c r="I48" s="48"/>
      <c r="J48" s="49"/>
      <c r="K48" s="48"/>
      <c r="L48" s="48"/>
      <c r="M48" s="48"/>
      <c r="N48" s="50"/>
      <c r="Q48" s="1"/>
    </row>
    <row r="49" spans="1:17" ht="13.5">
      <c r="A49" s="9"/>
      <c r="B49" s="46"/>
      <c r="C49" s="46"/>
      <c r="D49" s="46"/>
      <c r="E49" s="47"/>
      <c r="F49" s="9"/>
      <c r="G49" s="48"/>
      <c r="H49" s="48"/>
      <c r="I49" s="48"/>
      <c r="J49" s="49"/>
      <c r="K49" s="48"/>
      <c r="L49" s="48"/>
      <c r="M49" s="48"/>
      <c r="N49" s="50"/>
      <c r="Q49" s="1"/>
    </row>
    <row r="50" spans="1:17" ht="13.5">
      <c r="A50" s="9"/>
      <c r="B50" s="46"/>
      <c r="C50" s="46"/>
      <c r="D50" s="46"/>
      <c r="E50" s="47"/>
      <c r="F50" s="9"/>
      <c r="G50" s="48"/>
      <c r="H50" s="48"/>
      <c r="I50" s="48"/>
      <c r="J50" s="49"/>
      <c r="K50" s="48"/>
      <c r="L50" s="48"/>
      <c r="M50" s="48"/>
      <c r="N50" s="50"/>
      <c r="Q50" s="1"/>
    </row>
    <row r="51" spans="1:17" ht="13.5">
      <c r="A51" s="9"/>
      <c r="B51" s="46"/>
      <c r="C51" s="46"/>
      <c r="D51" s="46"/>
      <c r="E51" s="47"/>
      <c r="F51" s="9"/>
      <c r="G51" s="48"/>
      <c r="H51" s="48"/>
      <c r="I51" s="48"/>
      <c r="J51" s="49"/>
      <c r="K51" s="48"/>
      <c r="L51" s="48"/>
      <c r="M51" s="48"/>
      <c r="N51" s="50"/>
      <c r="Q51" s="1"/>
    </row>
    <row r="52" spans="1:17" ht="13.5">
      <c r="A52" s="9"/>
      <c r="B52" s="46"/>
      <c r="C52" s="46"/>
      <c r="D52" s="46"/>
      <c r="E52" s="47"/>
      <c r="F52" s="9"/>
      <c r="G52" s="48"/>
      <c r="H52" s="48"/>
      <c r="I52" s="48"/>
      <c r="J52" s="49"/>
      <c r="K52" s="48"/>
      <c r="L52" s="48"/>
      <c r="M52" s="48"/>
      <c r="N52" s="50"/>
      <c r="Q52" s="1"/>
    </row>
    <row r="53" spans="1:17" ht="13.5">
      <c r="A53" s="9"/>
      <c r="B53" s="46"/>
      <c r="C53" s="46"/>
      <c r="D53" s="46"/>
      <c r="E53" s="47"/>
      <c r="F53" s="9"/>
      <c r="G53" s="48"/>
      <c r="H53" s="48"/>
      <c r="I53" s="48"/>
      <c r="J53" s="49"/>
      <c r="K53" s="48"/>
      <c r="L53" s="48"/>
      <c r="M53" s="48"/>
      <c r="N53" s="50"/>
      <c r="Q53" s="1"/>
    </row>
    <row r="54" spans="1:17" ht="13.5">
      <c r="A54" s="9"/>
      <c r="B54" s="46"/>
      <c r="C54" s="46"/>
      <c r="D54" s="46"/>
      <c r="E54" s="47"/>
      <c r="F54" s="9"/>
      <c r="G54" s="48"/>
      <c r="H54" s="48"/>
      <c r="I54" s="48"/>
      <c r="J54" s="49"/>
      <c r="K54" s="48"/>
      <c r="L54" s="48"/>
      <c r="M54" s="48"/>
      <c r="N54" s="50"/>
      <c r="Q54" s="1"/>
    </row>
    <row r="55" spans="1:17" ht="13.5">
      <c r="A55" s="9"/>
      <c r="B55" s="46"/>
      <c r="C55" s="46"/>
      <c r="D55" s="46"/>
      <c r="E55" s="47"/>
      <c r="F55" s="9"/>
      <c r="G55" s="48"/>
      <c r="H55" s="48"/>
      <c r="I55" s="48"/>
      <c r="J55" s="49"/>
      <c r="K55" s="48"/>
      <c r="L55" s="48"/>
      <c r="M55" s="48"/>
      <c r="N55" s="50"/>
      <c r="Q55" s="1"/>
    </row>
    <row r="56" spans="1:17" ht="15" customHeight="1">
      <c r="A56" s="9"/>
      <c r="B56" s="46"/>
      <c r="C56" s="46"/>
      <c r="D56" s="46"/>
      <c r="E56" s="47"/>
      <c r="F56" s="9"/>
      <c r="G56" s="48"/>
      <c r="H56" s="48"/>
      <c r="I56" s="48"/>
      <c r="J56" s="49"/>
      <c r="K56" s="48"/>
      <c r="L56" s="48"/>
      <c r="M56" s="48"/>
      <c r="N56" s="50"/>
      <c r="Q56" s="1"/>
    </row>
    <row r="57" spans="1:17" ht="15.75" customHeight="1">
      <c r="A57" s="9"/>
      <c r="B57" s="46"/>
      <c r="C57" s="46"/>
      <c r="D57" s="46"/>
      <c r="E57" s="47"/>
      <c r="F57" s="9"/>
      <c r="G57" s="48"/>
      <c r="H57" s="48"/>
      <c r="I57" s="48"/>
      <c r="J57" s="49"/>
      <c r="K57" s="48"/>
      <c r="L57" s="48"/>
      <c r="M57" s="48"/>
      <c r="N57" s="50"/>
      <c r="Q57" s="1"/>
    </row>
    <row r="58" ht="13.5">
      <c r="Q58" s="1"/>
    </row>
    <row r="59" ht="13.5">
      <c r="Q59" s="1"/>
    </row>
    <row r="60" spans="2:17" ht="13.5">
      <c r="B60" s="2"/>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tabColor theme="0" tint="-0.24997000396251678"/>
    <pageSetUpPr fitToPage="1"/>
  </sheetPr>
  <dimension ref="A1:T71"/>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3" width="20.875" style="1" customWidth="1"/>
    <col min="4" max="4" width="23.625" style="1" customWidth="1"/>
    <col min="5" max="5" width="10.50390625" style="23" customWidth="1"/>
    <col min="6" max="6" width="10.625" style="1" customWidth="1"/>
    <col min="7" max="7" width="27.375" style="1" customWidth="1"/>
    <col min="8" max="8" width="17.50390625" style="1" customWidth="1"/>
    <col min="9" max="9" width="15.125" style="1" customWidth="1"/>
    <col min="10" max="10" width="20.50390625" style="1" customWidth="1"/>
    <col min="11" max="14" width="15.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181</v>
      </c>
      <c r="I10" s="5" t="str">
        <f>B10</f>
        <v>Skład</v>
      </c>
      <c r="J10" s="5" t="s">
        <v>182</v>
      </c>
      <c r="K10" s="5" t="s">
        <v>55</v>
      </c>
      <c r="L10" s="5" t="s">
        <v>56</v>
      </c>
      <c r="M10" s="5" t="s">
        <v>57</v>
      </c>
      <c r="N10" s="5" t="s">
        <v>18</v>
      </c>
    </row>
    <row r="11" spans="1:14" ht="102" customHeight="1">
      <c r="A11" s="51" t="s">
        <v>3</v>
      </c>
      <c r="B11" s="52" t="s">
        <v>496</v>
      </c>
      <c r="C11" s="52" t="s">
        <v>369</v>
      </c>
      <c r="D11" s="52" t="s">
        <v>370</v>
      </c>
      <c r="E11" s="99">
        <v>1500</v>
      </c>
      <c r="F11" s="53" t="s">
        <v>90</v>
      </c>
      <c r="G11" s="54" t="s">
        <v>115</v>
      </c>
      <c r="H11" s="100"/>
      <c r="I11" s="100"/>
      <c r="J11" s="55"/>
      <c r="K11" s="54"/>
      <c r="L11" s="54" t="str">
        <f>IF(K11=0,"0,00",IF(K11&gt;0,ROUND(E11/K11,2)))</f>
        <v>0,00</v>
      </c>
      <c r="M11" s="54"/>
      <c r="N11" s="56">
        <f>ROUND(L11*ROUND(M11,2),2)</f>
        <v>0</v>
      </c>
    </row>
    <row r="12" spans="1:17" ht="13.5">
      <c r="A12" s="57"/>
      <c r="B12" s="58"/>
      <c r="C12" s="58"/>
      <c r="D12" s="58"/>
      <c r="E12" s="59"/>
      <c r="F12" s="57"/>
      <c r="G12" s="60"/>
      <c r="H12" s="60"/>
      <c r="I12" s="60"/>
      <c r="J12" s="66"/>
      <c r="K12" s="60"/>
      <c r="L12" s="60"/>
      <c r="M12" s="60"/>
      <c r="N12" s="62"/>
      <c r="Q12" s="1"/>
    </row>
    <row r="13" spans="1:17" ht="75" customHeight="1">
      <c r="A13" s="9"/>
      <c r="B13" s="149" t="s">
        <v>371</v>
      </c>
      <c r="C13" s="149"/>
      <c r="D13" s="149"/>
      <c r="E13" s="149"/>
      <c r="F13" s="149"/>
      <c r="G13" s="48"/>
      <c r="H13" s="48"/>
      <c r="I13" s="48"/>
      <c r="J13" s="106"/>
      <c r="K13" s="48"/>
      <c r="L13" s="48"/>
      <c r="M13" s="48"/>
      <c r="N13" s="50"/>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tabColor theme="0" tint="-0.24997000396251678"/>
    <pageSetUpPr fitToPage="1"/>
  </sheetPr>
  <dimension ref="A1:T70"/>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3" width="20.875" style="1" customWidth="1"/>
    <col min="4" max="4" width="24.00390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82.5" customHeight="1">
      <c r="A11" s="21" t="s">
        <v>3</v>
      </c>
      <c r="B11" s="37" t="s">
        <v>497</v>
      </c>
      <c r="C11" s="37" t="s">
        <v>131</v>
      </c>
      <c r="D11" s="37" t="s">
        <v>372</v>
      </c>
      <c r="E11" s="85">
        <v>1000</v>
      </c>
      <c r="F11" s="14" t="s">
        <v>90</v>
      </c>
      <c r="G11" s="15" t="s">
        <v>115</v>
      </c>
      <c r="H11" s="82"/>
      <c r="I11" s="82"/>
      <c r="J11" s="16"/>
      <c r="K11" s="15"/>
      <c r="L11" s="15" t="str">
        <f>IF(K11=0,"0,00",IF(K11&gt;0,ROUND(E11/K11,2)))</f>
        <v>0,00</v>
      </c>
      <c r="M11" s="15"/>
      <c r="N11" s="17">
        <f>ROUND(L11*ROUND(M11,2),2)</f>
        <v>0</v>
      </c>
    </row>
    <row r="12" spans="1:17" ht="84" customHeight="1">
      <c r="A12" s="21" t="s">
        <v>4</v>
      </c>
      <c r="B12" s="37" t="s">
        <v>497</v>
      </c>
      <c r="C12" s="37" t="s">
        <v>156</v>
      </c>
      <c r="D12" s="37" t="s">
        <v>372</v>
      </c>
      <c r="E12" s="85">
        <v>1200</v>
      </c>
      <c r="F12" s="14" t="s">
        <v>90</v>
      </c>
      <c r="G12" s="15" t="s">
        <v>115</v>
      </c>
      <c r="H12" s="82"/>
      <c r="I12" s="82"/>
      <c r="J12" s="16"/>
      <c r="K12" s="15"/>
      <c r="L12" s="15" t="str">
        <f>IF(K12=0,"0,00",IF(K12&gt;0,ROUND(E12/K12,2)))</f>
        <v>0,00</v>
      </c>
      <c r="M12" s="15"/>
      <c r="N12" s="17">
        <f>ROUND(L12*ROUND(M12,2),2)</f>
        <v>0</v>
      </c>
      <c r="Q12" s="1"/>
    </row>
    <row r="13" ht="13.5">
      <c r="Q13" s="1"/>
    </row>
    <row r="14" spans="2:17" ht="22.5" customHeight="1">
      <c r="B14" s="138" t="s">
        <v>160</v>
      </c>
      <c r="C14" s="138"/>
      <c r="D14" s="138"/>
      <c r="E14" s="138"/>
      <c r="F14" s="138"/>
      <c r="G14" s="138"/>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sheetData>
  <sheetProtection/>
  <mergeCells count="3">
    <mergeCell ref="G2:I2"/>
    <mergeCell ref="H6:I6"/>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tabColor theme="0" tint="-0.24997000396251678"/>
    <pageSetUpPr fitToPage="1"/>
  </sheetPr>
  <dimension ref="A1:T140"/>
  <sheetViews>
    <sheetView showGridLines="0" view="pageBreakPreview" zoomScale="80" zoomScaleNormal="80" zoomScaleSheetLayoutView="80" zoomScalePageLayoutView="80" workbookViewId="0" topLeftCell="A10">
      <selection activeCell="B14" sqref="B14:F14"/>
    </sheetView>
  </sheetViews>
  <sheetFormatPr defaultColWidth="9.125" defaultRowHeight="12.75"/>
  <cols>
    <col min="1" max="1" width="5.125" style="1" customWidth="1"/>
    <col min="2" max="2" width="22.625" style="1" customWidth="1"/>
    <col min="3" max="4" width="23.50390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1" width="5.375" style="1" hidden="1" customWidth="1"/>
    <col min="12" max="13" width="15.375" style="1" customWidth="1"/>
    <col min="14" max="14" width="2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2" customHeight="1">
      <c r="A8" s="4"/>
      <c r="B8" s="12"/>
      <c r="C8" s="13"/>
      <c r="D8" s="13"/>
      <c r="E8" s="13"/>
      <c r="F8" s="13"/>
      <c r="G8" s="13"/>
      <c r="H8" s="13"/>
      <c r="I8" s="13"/>
      <c r="J8" s="13"/>
      <c r="K8" s="13"/>
      <c r="L8" s="13"/>
      <c r="Q8" s="1"/>
    </row>
    <row r="9" spans="2:17" ht="13.5" hidden="1">
      <c r="B9" s="4"/>
      <c r="Q9" s="1"/>
    </row>
    <row r="10" spans="1:17" ht="49.5" customHeight="1">
      <c r="A10" s="5" t="s">
        <v>86</v>
      </c>
      <c r="B10" s="5" t="s">
        <v>16</v>
      </c>
      <c r="C10" s="5" t="s">
        <v>17</v>
      </c>
      <c r="D10" s="5" t="s">
        <v>128</v>
      </c>
      <c r="E10" s="110" t="s">
        <v>123</v>
      </c>
      <c r="F10" s="14"/>
      <c r="G10" s="5" t="str">
        <f>"Nazwa handlowa /
"&amp;C10&amp;" / 
"&amp;D10</f>
        <v>Nazwa handlowa /
Dawka / 
Postać/ Opakowanie</v>
      </c>
      <c r="H10" s="5" t="s">
        <v>118</v>
      </c>
      <c r="I10" s="5" t="str">
        <f>B10</f>
        <v>Skład</v>
      </c>
      <c r="J10" s="5" t="s">
        <v>119</v>
      </c>
      <c r="K10" s="5" t="s">
        <v>55</v>
      </c>
      <c r="L10" s="5" t="s">
        <v>377</v>
      </c>
      <c r="M10" s="5" t="s">
        <v>378</v>
      </c>
      <c r="N10" s="5" t="s">
        <v>18</v>
      </c>
      <c r="Q10" s="1"/>
    </row>
    <row r="11" spans="1:17" ht="345" customHeight="1">
      <c r="A11" s="51" t="s">
        <v>3</v>
      </c>
      <c r="B11" s="51" t="s">
        <v>373</v>
      </c>
      <c r="C11" s="51" t="s">
        <v>374</v>
      </c>
      <c r="D11" s="51" t="s">
        <v>375</v>
      </c>
      <c r="E11" s="116">
        <v>30000</v>
      </c>
      <c r="F11" s="51" t="s">
        <v>376</v>
      </c>
      <c r="G11" s="55" t="s">
        <v>555</v>
      </c>
      <c r="H11" s="55"/>
      <c r="I11" s="55"/>
      <c r="J11" s="55" t="s">
        <v>557</v>
      </c>
      <c r="K11" s="113"/>
      <c r="L11" s="55"/>
      <c r="M11" s="55"/>
      <c r="N11" s="56">
        <f>ROUND(L11*ROUND(M11,2),2)</f>
        <v>0</v>
      </c>
      <c r="Q11" s="1"/>
    </row>
    <row r="12" spans="1:17" ht="152.25" customHeight="1">
      <c r="A12" s="115"/>
      <c r="B12" s="115"/>
      <c r="C12" s="115"/>
      <c r="D12" s="115"/>
      <c r="E12" s="115"/>
      <c r="F12" s="117"/>
      <c r="G12" s="118" t="s">
        <v>556</v>
      </c>
      <c r="H12" s="115"/>
      <c r="I12" s="115"/>
      <c r="J12" s="118" t="s">
        <v>558</v>
      </c>
      <c r="K12" s="114"/>
      <c r="L12" s="115"/>
      <c r="M12" s="115"/>
      <c r="N12" s="115"/>
      <c r="Q12" s="1"/>
    </row>
    <row r="13" ht="13.5">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35"/>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3.875" style="1" customWidth="1"/>
    <col min="3" max="3" width="15.375" style="1" customWidth="1"/>
    <col min="4" max="4" width="22.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130</v>
      </c>
      <c r="E10" s="36" t="s">
        <v>123</v>
      </c>
      <c r="F10" s="14"/>
      <c r="G10" s="5" t="str">
        <f>"Nazwa handlowa /
"&amp;C10&amp;" / 
"&amp;D10</f>
        <v>Nazwa handlowa /
Dawka / 
Postać/Opakowanie</v>
      </c>
      <c r="H10" s="5" t="s">
        <v>118</v>
      </c>
      <c r="I10" s="5" t="str">
        <f>B10</f>
        <v>Skład</v>
      </c>
      <c r="J10" s="5" t="s">
        <v>119</v>
      </c>
      <c r="K10" s="5" t="s">
        <v>55</v>
      </c>
      <c r="L10" s="5" t="s">
        <v>56</v>
      </c>
      <c r="M10" s="5" t="s">
        <v>57</v>
      </c>
      <c r="N10" s="5" t="s">
        <v>18</v>
      </c>
    </row>
    <row r="11" spans="1:14" ht="53.25" customHeight="1">
      <c r="A11" s="21" t="s">
        <v>3</v>
      </c>
      <c r="B11" s="37" t="s">
        <v>461</v>
      </c>
      <c r="C11" s="37" t="s">
        <v>192</v>
      </c>
      <c r="D11" s="37" t="s">
        <v>193</v>
      </c>
      <c r="E11" s="85">
        <v>600</v>
      </c>
      <c r="F11" s="14" t="s">
        <v>90</v>
      </c>
      <c r="G11" s="15" t="s">
        <v>115</v>
      </c>
      <c r="H11" s="15"/>
      <c r="I11" s="15"/>
      <c r="J11" s="16"/>
      <c r="K11" s="15"/>
      <c r="L11" s="15" t="str">
        <f>IF(K11=0,"0,00",IF(K11&gt;0,ROUND(E11/K11,2)))</f>
        <v>0,00</v>
      </c>
      <c r="M11" s="15"/>
      <c r="N11" s="17">
        <f>ROUND(L11*ROUND(M11,2),2)</f>
        <v>0</v>
      </c>
    </row>
    <row r="12" spans="1:14" ht="57" customHeight="1">
      <c r="A12" s="21" t="s">
        <v>4</v>
      </c>
      <c r="B12" s="37" t="s">
        <v>462</v>
      </c>
      <c r="C12" s="37" t="s">
        <v>463</v>
      </c>
      <c r="D12" s="37" t="s">
        <v>132</v>
      </c>
      <c r="E12" s="85">
        <v>80</v>
      </c>
      <c r="F12" s="21" t="s">
        <v>90</v>
      </c>
      <c r="G12" s="15" t="s">
        <v>115</v>
      </c>
      <c r="H12" s="15"/>
      <c r="I12" s="15"/>
      <c r="J12" s="16"/>
      <c r="K12" s="15"/>
      <c r="L12" s="15" t="str">
        <f>IF(K12=0,"0,00",IF(K12&gt;0,ROUND(E12/K12,2)))</f>
        <v>0,00</v>
      </c>
      <c r="M12" s="15"/>
      <c r="N12" s="17">
        <f>ROUND(L12*ROUND(M12,2),2)</f>
        <v>0</v>
      </c>
    </row>
    <row r="13" spans="1:14" ht="18.75" customHeight="1">
      <c r="A13" s="9"/>
      <c r="B13" s="46"/>
      <c r="C13" s="46"/>
      <c r="D13" s="46"/>
      <c r="E13" s="47"/>
      <c r="F13" s="9"/>
      <c r="G13" s="48"/>
      <c r="H13" s="48"/>
      <c r="I13" s="48"/>
      <c r="J13" s="49"/>
      <c r="K13" s="48"/>
      <c r="L13" s="48"/>
      <c r="M13" s="48"/>
      <c r="N13" s="50"/>
    </row>
    <row r="14" spans="2:12" s="2" customFormat="1" ht="30" customHeight="1">
      <c r="B14" s="138" t="s">
        <v>164</v>
      </c>
      <c r="C14" s="138"/>
      <c r="D14" s="138"/>
      <c r="E14" s="138"/>
      <c r="F14" s="138"/>
      <c r="G14" s="138"/>
      <c r="H14" s="138"/>
      <c r="I14" s="138"/>
      <c r="J14" s="138"/>
      <c r="K14" s="138"/>
      <c r="L14" s="138"/>
    </row>
    <row r="15" spans="2:5" s="2" customFormat="1" ht="21.75" customHeight="1">
      <c r="B15" s="2" t="s">
        <v>191</v>
      </c>
      <c r="E15" s="41"/>
    </row>
    <row r="16" spans="2:6" s="2" customFormat="1" ht="39" customHeight="1">
      <c r="B16" s="132" t="s">
        <v>195</v>
      </c>
      <c r="C16" s="141"/>
      <c r="D16" s="141"/>
      <c r="E16" s="141"/>
      <c r="F16" s="141"/>
    </row>
    <row r="17" s="2" customFormat="1" ht="13.5">
      <c r="E17" s="41"/>
    </row>
    <row r="18" s="2" customFormat="1" ht="13.5">
      <c r="E18" s="41"/>
    </row>
    <row r="19" s="2" customFormat="1" ht="13.5">
      <c r="E19" s="41"/>
    </row>
    <row r="20" s="2" customFormat="1" ht="13.5">
      <c r="E20" s="41"/>
    </row>
    <row r="21" s="2" customFormat="1" ht="13.5">
      <c r="E21" s="41"/>
    </row>
    <row r="22" s="2" customFormat="1" ht="13.5">
      <c r="E22" s="41"/>
    </row>
    <row r="23" s="2" customFormat="1" ht="13.5">
      <c r="E23" s="41"/>
    </row>
    <row r="24" s="2" customFormat="1" ht="13.5">
      <c r="E24" s="41"/>
    </row>
    <row r="25" s="2" customFormat="1" ht="13.5">
      <c r="E25" s="41"/>
    </row>
    <row r="26" s="2" customFormat="1" ht="13.5">
      <c r="E26" s="41"/>
    </row>
    <row r="27" s="2" customFormat="1" ht="13.5">
      <c r="E27" s="41"/>
    </row>
    <row r="28" s="2" customFormat="1" ht="13.5">
      <c r="E28" s="41"/>
    </row>
    <row r="29" s="2" customFormat="1" ht="13.5">
      <c r="E29" s="41"/>
    </row>
    <row r="30" s="2" customFormat="1" ht="13.5">
      <c r="E30" s="41"/>
    </row>
    <row r="31" s="2" customFormat="1" ht="13.5">
      <c r="E31" s="41"/>
    </row>
    <row r="32" s="2" customFormat="1" ht="13.5">
      <c r="E32" s="41"/>
    </row>
    <row r="33" ht="13.5">
      <c r="Q33" s="1"/>
    </row>
    <row r="34" ht="13.5">
      <c r="Q34" s="1"/>
    </row>
    <row r="35" ht="13.5">
      <c r="Q35" s="1"/>
    </row>
  </sheetData>
  <sheetProtection/>
  <mergeCells count="4">
    <mergeCell ref="G2:I2"/>
    <mergeCell ref="H6:I6"/>
    <mergeCell ref="B16:F16"/>
    <mergeCell ref="B14:L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tabColor theme="0" tint="-0.24997000396251678"/>
    <pageSetUpPr fitToPage="1"/>
  </sheetPr>
  <dimension ref="A1:T71"/>
  <sheetViews>
    <sheetView showGridLines="0" view="pageBreakPreview" zoomScale="80" zoomScaleNormal="80" zoomScaleSheetLayoutView="80" zoomScalePageLayoutView="80" workbookViewId="0" topLeftCell="A7">
      <selection activeCell="B14" sqref="B14:F14"/>
    </sheetView>
  </sheetViews>
  <sheetFormatPr defaultColWidth="9.125" defaultRowHeight="12.75"/>
  <cols>
    <col min="1" max="1" width="5.125" style="1" customWidth="1"/>
    <col min="2" max="2" width="15.375" style="1" customWidth="1"/>
    <col min="3" max="3" width="10.00390625" style="1" customWidth="1"/>
    <col min="4" max="4" width="25.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8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39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SUM(N11:N13)</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380</v>
      </c>
      <c r="L10" s="5" t="s">
        <v>56</v>
      </c>
      <c r="M10" s="5" t="s">
        <v>57</v>
      </c>
      <c r="N10" s="5" t="s">
        <v>18</v>
      </c>
    </row>
    <row r="11" spans="1:14" ht="105.75" customHeight="1">
      <c r="A11" s="21" t="s">
        <v>3</v>
      </c>
      <c r="B11" s="37" t="s">
        <v>498</v>
      </c>
      <c r="C11" s="37" t="s">
        <v>139</v>
      </c>
      <c r="D11" s="37" t="s">
        <v>381</v>
      </c>
      <c r="E11" s="85">
        <v>120</v>
      </c>
      <c r="F11" s="14" t="s">
        <v>379</v>
      </c>
      <c r="G11" s="15" t="s">
        <v>115</v>
      </c>
      <c r="H11" s="82"/>
      <c r="I11" s="82"/>
      <c r="J11" s="16"/>
      <c r="K11" s="15"/>
      <c r="L11" s="15" t="str">
        <f>IF(K11=0,"0,00",IF(K11&gt;0,ROUND(E11/K11,2)))</f>
        <v>0,00</v>
      </c>
      <c r="M11" s="15"/>
      <c r="N11" s="17">
        <f>ROUND(L11*ROUND(M11,2),2)</f>
        <v>0</v>
      </c>
    </row>
    <row r="12" spans="1:17" ht="99" customHeight="1">
      <c r="A12" s="21" t="s">
        <v>4</v>
      </c>
      <c r="B12" s="21" t="s">
        <v>498</v>
      </c>
      <c r="C12" s="21" t="s">
        <v>172</v>
      </c>
      <c r="D12" s="21" t="s">
        <v>381</v>
      </c>
      <c r="E12" s="86">
        <v>18</v>
      </c>
      <c r="F12" s="14" t="s">
        <v>379</v>
      </c>
      <c r="G12" s="15" t="s">
        <v>115</v>
      </c>
      <c r="H12" s="83"/>
      <c r="I12" s="83"/>
      <c r="J12" s="21"/>
      <c r="K12" s="21"/>
      <c r="L12" s="15" t="str">
        <f>IF(K12=0,"0,00",IF(K12&gt;0,ROUND(E12/K12,2)))</f>
        <v>0,00</v>
      </c>
      <c r="M12" s="21"/>
      <c r="N12" s="17">
        <f>ROUND(L12*ROUND(M12,2),2)</f>
        <v>0</v>
      </c>
      <c r="Q12" s="1"/>
    </row>
    <row r="13" spans="1:17" ht="105" customHeight="1">
      <c r="A13" s="21" t="s">
        <v>5</v>
      </c>
      <c r="B13" s="21" t="s">
        <v>498</v>
      </c>
      <c r="C13" s="21" t="s">
        <v>382</v>
      </c>
      <c r="D13" s="21" t="s">
        <v>381</v>
      </c>
      <c r="E13" s="86">
        <v>18</v>
      </c>
      <c r="F13" s="14" t="s">
        <v>379</v>
      </c>
      <c r="G13" s="15" t="s">
        <v>115</v>
      </c>
      <c r="H13" s="83"/>
      <c r="I13" s="83"/>
      <c r="J13" s="21"/>
      <c r="K13" s="21"/>
      <c r="L13" s="15" t="str">
        <f>IF(K13=0,"0,00",IF(K13&gt;0,ROUND(E13/K13,2)))</f>
        <v>0,00</v>
      </c>
      <c r="M13" s="21"/>
      <c r="N13" s="17">
        <f>ROUND(L13*ROUND(M13,2),2)</f>
        <v>0</v>
      </c>
      <c r="Q13" s="1"/>
    </row>
    <row r="14" spans="1:17" ht="13.5">
      <c r="A14" s="9"/>
      <c r="Q14" s="1"/>
    </row>
    <row r="15" spans="1:17" ht="24.75" customHeight="1">
      <c r="A15" s="9"/>
      <c r="B15" s="138" t="s">
        <v>160</v>
      </c>
      <c r="C15" s="138"/>
      <c r="D15" s="138"/>
      <c r="E15" s="138"/>
      <c r="F15" s="138"/>
      <c r="G15" s="138"/>
      <c r="H15" s="138"/>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sheetData>
  <sheetProtection/>
  <mergeCells count="3">
    <mergeCell ref="G2:I2"/>
    <mergeCell ref="H6:I6"/>
    <mergeCell ref="B15:H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theme="0" tint="-0.24997000396251678"/>
    <pageSetUpPr fitToPage="1"/>
  </sheetPr>
  <dimension ref="A1:T66"/>
  <sheetViews>
    <sheetView showGridLines="0" view="pageBreakPreview" zoomScale="80" zoomScaleNormal="80" zoomScaleSheetLayoutView="80" zoomScalePageLayoutView="80" workbookViewId="0" topLeftCell="A8">
      <selection activeCell="B14" sqref="B14:F14"/>
    </sheetView>
  </sheetViews>
  <sheetFormatPr defaultColWidth="9.125" defaultRowHeight="12.75"/>
  <cols>
    <col min="1" max="1" width="5.125" style="1" customWidth="1"/>
    <col min="2" max="2" width="14.875" style="1" customWidth="1"/>
    <col min="3" max="3" width="17.875" style="1" customWidth="1"/>
    <col min="4" max="4" width="23.625" style="1" customWidth="1"/>
    <col min="5" max="5" width="10.50390625" style="23" customWidth="1"/>
    <col min="6" max="6" width="9.503906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2.0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40</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SUM(N11:N18)</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60.75" customHeight="1">
      <c r="A11" s="51" t="s">
        <v>3</v>
      </c>
      <c r="B11" s="52" t="s">
        <v>499</v>
      </c>
      <c r="C11" s="52" t="s">
        <v>383</v>
      </c>
      <c r="D11" s="52" t="s">
        <v>384</v>
      </c>
      <c r="E11" s="99">
        <v>700</v>
      </c>
      <c r="F11" s="53" t="s">
        <v>90</v>
      </c>
      <c r="G11" s="54" t="s">
        <v>115</v>
      </c>
      <c r="H11" s="100"/>
      <c r="I11" s="100"/>
      <c r="J11" s="55"/>
      <c r="K11" s="54"/>
      <c r="L11" s="54" t="str">
        <f>IF(K11=0,"0,00",IF(K11&gt;0,ROUND(E11/K11,2)))</f>
        <v>0,00</v>
      </c>
      <c r="M11" s="54"/>
      <c r="N11" s="56">
        <f>ROUND(L11*ROUND(M11,2),2)</f>
        <v>0</v>
      </c>
    </row>
    <row r="12" spans="1:14" ht="51" customHeight="1">
      <c r="A12" s="51" t="s">
        <v>4</v>
      </c>
      <c r="B12" s="37" t="s">
        <v>499</v>
      </c>
      <c r="C12" s="37" t="s">
        <v>385</v>
      </c>
      <c r="D12" s="37" t="s">
        <v>386</v>
      </c>
      <c r="E12" s="85">
        <v>100</v>
      </c>
      <c r="F12" s="53" t="s">
        <v>90</v>
      </c>
      <c r="G12" s="54" t="s">
        <v>115</v>
      </c>
      <c r="H12" s="82"/>
      <c r="I12" s="82"/>
      <c r="J12" s="16"/>
      <c r="K12" s="15"/>
      <c r="L12" s="54" t="str">
        <f aca="true" t="shared" si="0" ref="L12:L18">IF(K12=0,"0,00",IF(K12&gt;0,ROUND(E12/K12,2)))</f>
        <v>0,00</v>
      </c>
      <c r="M12" s="15"/>
      <c r="N12" s="56">
        <f aca="true" t="shared" si="1" ref="N12:N18">ROUND(L12*ROUND(M12,2),2)</f>
        <v>0</v>
      </c>
    </row>
    <row r="13" spans="1:17" ht="51.75" customHeight="1">
      <c r="A13" s="51" t="s">
        <v>5</v>
      </c>
      <c r="B13" s="80" t="s">
        <v>499</v>
      </c>
      <c r="C13" s="37" t="s">
        <v>387</v>
      </c>
      <c r="D13" s="37" t="s">
        <v>384</v>
      </c>
      <c r="E13" s="85">
        <v>200</v>
      </c>
      <c r="F13" s="53" t="s">
        <v>90</v>
      </c>
      <c r="G13" s="54" t="s">
        <v>115</v>
      </c>
      <c r="H13" s="82"/>
      <c r="I13" s="82"/>
      <c r="J13" s="16"/>
      <c r="K13" s="15"/>
      <c r="L13" s="54" t="str">
        <f t="shared" si="0"/>
        <v>0,00</v>
      </c>
      <c r="M13" s="15"/>
      <c r="N13" s="56">
        <f t="shared" si="1"/>
        <v>0</v>
      </c>
      <c r="Q13" s="1"/>
    </row>
    <row r="14" spans="1:17" ht="41.25">
      <c r="A14" s="51" t="s">
        <v>6</v>
      </c>
      <c r="B14" s="21" t="s">
        <v>499</v>
      </c>
      <c r="C14" s="21" t="s">
        <v>388</v>
      </c>
      <c r="D14" s="21" t="s">
        <v>384</v>
      </c>
      <c r="E14" s="86">
        <v>100</v>
      </c>
      <c r="F14" s="53" t="s">
        <v>90</v>
      </c>
      <c r="G14" s="54" t="s">
        <v>115</v>
      </c>
      <c r="H14" s="83"/>
      <c r="I14" s="83"/>
      <c r="J14" s="21"/>
      <c r="K14" s="21"/>
      <c r="L14" s="54" t="str">
        <f t="shared" si="0"/>
        <v>0,00</v>
      </c>
      <c r="M14" s="21"/>
      <c r="N14" s="56">
        <f t="shared" si="1"/>
        <v>0</v>
      </c>
      <c r="Q14" s="1"/>
    </row>
    <row r="15" spans="1:17" ht="41.25">
      <c r="A15" s="51" t="s">
        <v>58</v>
      </c>
      <c r="B15" s="21" t="s">
        <v>499</v>
      </c>
      <c r="C15" s="21" t="s">
        <v>389</v>
      </c>
      <c r="D15" s="21" t="s">
        <v>384</v>
      </c>
      <c r="E15" s="86">
        <v>100</v>
      </c>
      <c r="F15" s="53" t="s">
        <v>90</v>
      </c>
      <c r="G15" s="54" t="s">
        <v>115</v>
      </c>
      <c r="H15" s="83"/>
      <c r="I15" s="83"/>
      <c r="J15" s="21"/>
      <c r="K15" s="21"/>
      <c r="L15" s="54" t="str">
        <f t="shared" si="0"/>
        <v>0,00</v>
      </c>
      <c r="M15" s="21"/>
      <c r="N15" s="56">
        <f t="shared" si="1"/>
        <v>0</v>
      </c>
      <c r="Q15" s="1"/>
    </row>
    <row r="16" spans="1:17" ht="41.25">
      <c r="A16" s="51" t="s">
        <v>89</v>
      </c>
      <c r="B16" s="75" t="s">
        <v>499</v>
      </c>
      <c r="C16" s="21" t="s">
        <v>390</v>
      </c>
      <c r="D16" s="21" t="s">
        <v>386</v>
      </c>
      <c r="E16" s="86">
        <v>200</v>
      </c>
      <c r="F16" s="53" t="s">
        <v>90</v>
      </c>
      <c r="G16" s="54" t="s">
        <v>115</v>
      </c>
      <c r="H16" s="83"/>
      <c r="I16" s="83"/>
      <c r="J16" s="21"/>
      <c r="K16" s="21"/>
      <c r="L16" s="54" t="str">
        <f t="shared" si="0"/>
        <v>0,00</v>
      </c>
      <c r="M16" s="21"/>
      <c r="N16" s="56">
        <f t="shared" si="1"/>
        <v>0</v>
      </c>
      <c r="Q16" s="1"/>
    </row>
    <row r="17" spans="1:17" ht="41.25">
      <c r="A17" s="51" t="s">
        <v>7</v>
      </c>
      <c r="B17" s="21" t="s">
        <v>499</v>
      </c>
      <c r="C17" s="21" t="s">
        <v>391</v>
      </c>
      <c r="D17" s="21" t="s">
        <v>386</v>
      </c>
      <c r="E17" s="86">
        <v>100</v>
      </c>
      <c r="F17" s="53" t="s">
        <v>90</v>
      </c>
      <c r="G17" s="54" t="s">
        <v>115</v>
      </c>
      <c r="H17" s="83"/>
      <c r="I17" s="83"/>
      <c r="J17" s="21"/>
      <c r="K17" s="21"/>
      <c r="L17" s="54" t="str">
        <f t="shared" si="0"/>
        <v>0,00</v>
      </c>
      <c r="M17" s="21"/>
      <c r="N17" s="56">
        <f t="shared" si="1"/>
        <v>0</v>
      </c>
      <c r="Q17" s="1"/>
    </row>
    <row r="18" spans="1:17" ht="41.25">
      <c r="A18" s="21" t="s">
        <v>8</v>
      </c>
      <c r="B18" s="21" t="s">
        <v>499</v>
      </c>
      <c r="C18" s="21" t="s">
        <v>392</v>
      </c>
      <c r="D18" s="21" t="s">
        <v>386</v>
      </c>
      <c r="E18" s="86">
        <v>1300</v>
      </c>
      <c r="F18" s="21" t="s">
        <v>90</v>
      </c>
      <c r="G18" s="15" t="s">
        <v>115</v>
      </c>
      <c r="H18" s="83"/>
      <c r="I18" s="83"/>
      <c r="J18" s="21"/>
      <c r="K18" s="21"/>
      <c r="L18" s="15" t="str">
        <f t="shared" si="0"/>
        <v>0,00</v>
      </c>
      <c r="M18" s="21"/>
      <c r="N18" s="17">
        <f t="shared" si="1"/>
        <v>0</v>
      </c>
      <c r="Q18" s="1"/>
    </row>
    <row r="19" ht="13.5">
      <c r="Q19" s="1"/>
    </row>
    <row r="20" spans="2:17" ht="21.75" customHeight="1">
      <c r="B20" s="138" t="s">
        <v>160</v>
      </c>
      <c r="C20" s="138"/>
      <c r="D20" s="138"/>
      <c r="E20" s="138"/>
      <c r="F20" s="138"/>
      <c r="G20" s="138"/>
      <c r="H20" s="138"/>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sheetData>
  <sheetProtection/>
  <mergeCells count="3">
    <mergeCell ref="G2:I2"/>
    <mergeCell ref="H6:I6"/>
    <mergeCell ref="B20:H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tabColor theme="0" tint="-0.24997000396251678"/>
    <pageSetUpPr fitToPage="1"/>
  </sheetPr>
  <dimension ref="A1:T101"/>
  <sheetViews>
    <sheetView showGridLines="0" view="pageBreakPreview" zoomScale="80" zoomScaleNormal="80" zoomScaleSheetLayoutView="80" zoomScalePageLayoutView="80" workbookViewId="0" topLeftCell="A7">
      <selection activeCell="B14" sqref="B14:F14"/>
    </sheetView>
  </sheetViews>
  <sheetFormatPr defaultColWidth="9.125" defaultRowHeight="12.75"/>
  <cols>
    <col min="1" max="1" width="5.125" style="1" customWidth="1"/>
    <col min="2" max="2" width="15.00390625" style="1" customWidth="1"/>
    <col min="3" max="3" width="20.50390625" style="1" customWidth="1"/>
    <col min="4"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SUM(N11:N16)</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8.5" customHeight="1">
      <c r="A11" s="21" t="s">
        <v>3</v>
      </c>
      <c r="B11" s="37" t="s">
        <v>393</v>
      </c>
      <c r="C11" s="37" t="s">
        <v>394</v>
      </c>
      <c r="D11" s="37" t="s">
        <v>146</v>
      </c>
      <c r="E11" s="85">
        <v>1500</v>
      </c>
      <c r="F11" s="14" t="s">
        <v>90</v>
      </c>
      <c r="G11" s="15" t="s">
        <v>115</v>
      </c>
      <c r="H11" s="82"/>
      <c r="I11" s="82"/>
      <c r="J11" s="16"/>
      <c r="K11" s="15"/>
      <c r="L11" s="15" t="str">
        <f aca="true" t="shared" si="0" ref="L11:L16">IF(K11=0,"0,00",IF(K11&gt;0,ROUND(E11/K11,2)))</f>
        <v>0,00</v>
      </c>
      <c r="M11" s="15"/>
      <c r="N11" s="17">
        <f aca="true" t="shared" si="1" ref="N11:N16">ROUND(L11*ROUND(M11,2),2)</f>
        <v>0</v>
      </c>
    </row>
    <row r="12" spans="1:17" ht="41.25">
      <c r="A12" s="21" t="s">
        <v>4</v>
      </c>
      <c r="B12" s="21" t="s">
        <v>393</v>
      </c>
      <c r="C12" s="21" t="s">
        <v>395</v>
      </c>
      <c r="D12" s="21" t="s">
        <v>146</v>
      </c>
      <c r="E12" s="86">
        <v>11600</v>
      </c>
      <c r="F12" s="14" t="s">
        <v>90</v>
      </c>
      <c r="G12" s="15" t="s">
        <v>115</v>
      </c>
      <c r="H12" s="83"/>
      <c r="I12" s="83"/>
      <c r="J12" s="21"/>
      <c r="K12" s="21"/>
      <c r="L12" s="15" t="str">
        <f t="shared" si="0"/>
        <v>0,00</v>
      </c>
      <c r="M12" s="21"/>
      <c r="N12" s="17">
        <f t="shared" si="1"/>
        <v>0</v>
      </c>
      <c r="Q12" s="1"/>
    </row>
    <row r="13" spans="1:17" ht="41.25">
      <c r="A13" s="21" t="s">
        <v>5</v>
      </c>
      <c r="B13" s="21" t="s">
        <v>393</v>
      </c>
      <c r="C13" s="21" t="s">
        <v>396</v>
      </c>
      <c r="D13" s="21" t="s">
        <v>146</v>
      </c>
      <c r="E13" s="86">
        <v>540</v>
      </c>
      <c r="F13" s="14" t="s">
        <v>90</v>
      </c>
      <c r="G13" s="15" t="s">
        <v>115</v>
      </c>
      <c r="H13" s="83"/>
      <c r="I13" s="83"/>
      <c r="J13" s="21"/>
      <c r="K13" s="21"/>
      <c r="L13" s="15" t="str">
        <f t="shared" si="0"/>
        <v>0,00</v>
      </c>
      <c r="M13" s="21"/>
      <c r="N13" s="17">
        <f t="shared" si="1"/>
        <v>0</v>
      </c>
      <c r="Q13" s="1"/>
    </row>
    <row r="14" spans="1:17" ht="41.25">
      <c r="A14" s="21" t="s">
        <v>6</v>
      </c>
      <c r="B14" s="21" t="s">
        <v>393</v>
      </c>
      <c r="C14" s="21" t="s">
        <v>397</v>
      </c>
      <c r="D14" s="21" t="s">
        <v>146</v>
      </c>
      <c r="E14" s="86">
        <v>200</v>
      </c>
      <c r="F14" s="14" t="s">
        <v>90</v>
      </c>
      <c r="G14" s="15" t="s">
        <v>115</v>
      </c>
      <c r="H14" s="83"/>
      <c r="I14" s="83"/>
      <c r="J14" s="21"/>
      <c r="K14" s="21"/>
      <c r="L14" s="15" t="str">
        <f t="shared" si="0"/>
        <v>0,00</v>
      </c>
      <c r="M14" s="21"/>
      <c r="N14" s="17">
        <f t="shared" si="1"/>
        <v>0</v>
      </c>
      <c r="Q14" s="1"/>
    </row>
    <row r="15" spans="1:17" ht="41.25">
      <c r="A15" s="21" t="s">
        <v>58</v>
      </c>
      <c r="B15" s="21" t="s">
        <v>393</v>
      </c>
      <c r="C15" s="21" t="s">
        <v>398</v>
      </c>
      <c r="D15" s="21" t="s">
        <v>146</v>
      </c>
      <c r="E15" s="86">
        <v>200</v>
      </c>
      <c r="F15" s="14" t="s">
        <v>90</v>
      </c>
      <c r="G15" s="15" t="s">
        <v>115</v>
      </c>
      <c r="H15" s="83"/>
      <c r="I15" s="83"/>
      <c r="J15" s="21"/>
      <c r="K15" s="21"/>
      <c r="L15" s="15" t="str">
        <f t="shared" si="0"/>
        <v>0,00</v>
      </c>
      <c r="M15" s="21"/>
      <c r="N15" s="17">
        <f t="shared" si="1"/>
        <v>0</v>
      </c>
      <c r="Q15" s="1"/>
    </row>
    <row r="16" spans="1:17" ht="41.25">
      <c r="A16" s="21" t="s">
        <v>89</v>
      </c>
      <c r="B16" s="21" t="s">
        <v>393</v>
      </c>
      <c r="C16" s="21" t="s">
        <v>399</v>
      </c>
      <c r="D16" s="21" t="s">
        <v>146</v>
      </c>
      <c r="E16" s="86">
        <v>200</v>
      </c>
      <c r="F16" s="14" t="s">
        <v>90</v>
      </c>
      <c r="G16" s="15" t="s">
        <v>115</v>
      </c>
      <c r="H16" s="83"/>
      <c r="I16" s="83"/>
      <c r="J16" s="21"/>
      <c r="K16" s="21"/>
      <c r="L16" s="15" t="str">
        <f t="shared" si="0"/>
        <v>0,00</v>
      </c>
      <c r="M16" s="21"/>
      <c r="N16" s="17">
        <f t="shared" si="1"/>
        <v>0</v>
      </c>
      <c r="Q16" s="1"/>
    </row>
    <row r="17" ht="13.5">
      <c r="Q17" s="1"/>
    </row>
    <row r="18" spans="2:17" ht="22.5" customHeight="1">
      <c r="B18" s="138" t="s">
        <v>160</v>
      </c>
      <c r="C18" s="138"/>
      <c r="D18" s="138"/>
      <c r="E18" s="138"/>
      <c r="F18" s="138"/>
      <c r="G18" s="138"/>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sheetData>
  <sheetProtection/>
  <mergeCells count="3">
    <mergeCell ref="G2:I2"/>
    <mergeCell ref="H6:I6"/>
    <mergeCell ref="B18:G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theme="0" tint="-0.24997000396251678"/>
    <pageSetUpPr fitToPage="1"/>
  </sheetPr>
  <dimension ref="A1:T102"/>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42.125" style="1" customWidth="1"/>
    <col min="3" max="3" width="11.625" style="1" customWidth="1"/>
    <col min="4" max="4" width="11.125" style="1" hidden="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1.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c r="E10" s="36" t="s">
        <v>123</v>
      </c>
      <c r="F10" s="14"/>
      <c r="G10" s="5" t="str">
        <f>"Nazwa handlowa /
"&amp;C10&amp;" / 
"&amp;D10</f>
        <v>Nazwa handlowa /
Dawka / 
</v>
      </c>
      <c r="H10" s="5" t="s">
        <v>161</v>
      </c>
      <c r="I10" s="5" t="str">
        <f>B10</f>
        <v>Skład</v>
      </c>
      <c r="J10" s="5" t="s">
        <v>530</v>
      </c>
      <c r="K10" s="5" t="s">
        <v>55</v>
      </c>
      <c r="L10" s="5" t="s">
        <v>56</v>
      </c>
      <c r="M10" s="5" t="s">
        <v>57</v>
      </c>
      <c r="N10" s="5" t="s">
        <v>18</v>
      </c>
    </row>
    <row r="11" spans="1:14" ht="56.25" customHeight="1">
      <c r="A11" s="51" t="s">
        <v>3</v>
      </c>
      <c r="B11" s="52" t="s">
        <v>501</v>
      </c>
      <c r="C11" s="52" t="s">
        <v>401</v>
      </c>
      <c r="D11" s="52"/>
      <c r="E11" s="99">
        <v>600</v>
      </c>
      <c r="F11" s="53" t="s">
        <v>90</v>
      </c>
      <c r="G11" s="54" t="s">
        <v>500</v>
      </c>
      <c r="H11" s="100"/>
      <c r="I11" s="100"/>
      <c r="J11" s="55"/>
      <c r="K11" s="54"/>
      <c r="L11" s="54" t="str">
        <f>IF(K11=0,"0,00",IF(K11&gt;0,ROUND(E11/K11,2)))</f>
        <v>0,00</v>
      </c>
      <c r="M11" s="54"/>
      <c r="N11" s="56">
        <f>ROUND(L11*ROUND(M11,2),2)</f>
        <v>0</v>
      </c>
    </row>
    <row r="12" spans="1:14" ht="61.5" customHeight="1">
      <c r="A12" s="21" t="s">
        <v>4</v>
      </c>
      <c r="B12" s="37" t="s">
        <v>501</v>
      </c>
      <c r="C12" s="37" t="s">
        <v>402</v>
      </c>
      <c r="D12" s="37"/>
      <c r="E12" s="85">
        <v>450</v>
      </c>
      <c r="F12" s="21" t="s">
        <v>90</v>
      </c>
      <c r="G12" s="15" t="s">
        <v>500</v>
      </c>
      <c r="H12" s="82"/>
      <c r="I12" s="82"/>
      <c r="J12" s="16"/>
      <c r="K12" s="15"/>
      <c r="L12" s="15" t="str">
        <f>IF(K12=0,"0,00",IF(K12&gt;0,ROUND(E12/K12,2)))</f>
        <v>0,00</v>
      </c>
      <c r="M12" s="15"/>
      <c r="N12" s="17">
        <f>ROUND(L12*ROUND(M12,2),2)</f>
        <v>0</v>
      </c>
    </row>
    <row r="13" ht="13.5">
      <c r="Q13" s="1"/>
    </row>
    <row r="14" spans="2:17" ht="24" customHeight="1">
      <c r="B14" s="138" t="s">
        <v>421</v>
      </c>
      <c r="C14" s="138"/>
      <c r="D14" s="138"/>
      <c r="E14" s="138"/>
      <c r="F14" s="138"/>
      <c r="Q14" s="1"/>
    </row>
    <row r="15" spans="2:17" ht="13.5">
      <c r="B15" s="2"/>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sheetData>
  <sheetProtection/>
  <mergeCells count="3">
    <mergeCell ref="G2:I2"/>
    <mergeCell ref="H6:I6"/>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tabColor theme="0" tint="-0.24997000396251678"/>
    <pageSetUpPr fitToPage="1"/>
  </sheetPr>
  <dimension ref="A1:T38"/>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30.375" style="1" customWidth="1"/>
    <col min="3" max="3" width="14.875" style="1" customWidth="1"/>
    <col min="4" max="4" width="10.625" style="1" hidden="1" customWidth="1"/>
    <col min="5" max="5" width="10.50390625" style="23" customWidth="1"/>
    <col min="6" max="6" width="9.6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43</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400</v>
      </c>
      <c r="D10" s="5"/>
      <c r="E10" s="36" t="s">
        <v>123</v>
      </c>
      <c r="F10" s="14"/>
      <c r="G10" s="5" t="str">
        <f>"Nazwa handlowa /
"&amp;C10&amp;" / 
"&amp;D10</f>
        <v>Nazwa handlowa /
Wymiary / 
</v>
      </c>
      <c r="H10" s="5" t="s">
        <v>161</v>
      </c>
      <c r="I10" s="5" t="str">
        <f>B10</f>
        <v>Skład</v>
      </c>
      <c r="J10" s="5" t="s">
        <v>530</v>
      </c>
      <c r="K10" s="5" t="s">
        <v>55</v>
      </c>
      <c r="L10" s="5" t="s">
        <v>56</v>
      </c>
      <c r="M10" s="5" t="s">
        <v>57</v>
      </c>
      <c r="N10" s="5" t="s">
        <v>18</v>
      </c>
    </row>
    <row r="11" spans="1:14" ht="54" customHeight="1">
      <c r="A11" s="21" t="s">
        <v>3</v>
      </c>
      <c r="B11" s="37" t="s">
        <v>502</v>
      </c>
      <c r="C11" s="37" t="s">
        <v>403</v>
      </c>
      <c r="D11" s="37"/>
      <c r="E11" s="38">
        <v>2000</v>
      </c>
      <c r="F11" s="14" t="s">
        <v>90</v>
      </c>
      <c r="G11" s="15" t="s">
        <v>503</v>
      </c>
      <c r="H11" s="82"/>
      <c r="I11" s="82"/>
      <c r="J11" s="16"/>
      <c r="K11" s="15"/>
      <c r="L11" s="15" t="str">
        <f>IF(K11=0,"0,00",IF(K11&gt;0,ROUND(E11/K11,2)))</f>
        <v>0,00</v>
      </c>
      <c r="M11" s="15"/>
      <c r="N11" s="17">
        <f>ROUND(L11*ROUND(M11,2),2)</f>
        <v>0</v>
      </c>
    </row>
    <row r="12" spans="1:14" ht="57.75" customHeight="1">
      <c r="A12" s="21" t="s">
        <v>4</v>
      </c>
      <c r="B12" s="37" t="s">
        <v>502</v>
      </c>
      <c r="C12" s="37" t="s">
        <v>404</v>
      </c>
      <c r="D12" s="37"/>
      <c r="E12" s="38">
        <v>3000</v>
      </c>
      <c r="F12" s="14" t="s">
        <v>90</v>
      </c>
      <c r="G12" s="15" t="s">
        <v>503</v>
      </c>
      <c r="H12" s="82"/>
      <c r="I12" s="82"/>
      <c r="J12" s="16"/>
      <c r="K12" s="15"/>
      <c r="L12" s="15" t="str">
        <f>IF(K12=0,"0,00",IF(K12&gt;0,ROUND(E12/K12,2)))</f>
        <v>0,00</v>
      </c>
      <c r="M12" s="15"/>
      <c r="N12" s="17">
        <f>ROUND(L12*ROUND(M12,2),2)</f>
        <v>0</v>
      </c>
    </row>
    <row r="13" ht="13.5">
      <c r="Q13" s="1"/>
    </row>
    <row r="14" spans="2:17" ht="13.5">
      <c r="B14" s="138" t="s">
        <v>421</v>
      </c>
      <c r="C14" s="138"/>
      <c r="D14" s="138"/>
      <c r="E14" s="138"/>
      <c r="F14" s="138"/>
      <c r="G14" s="138"/>
      <c r="Q14" s="1"/>
    </row>
    <row r="15" spans="1:17" ht="17.25" customHeight="1">
      <c r="A15" s="138"/>
      <c r="B15" s="138"/>
      <c r="C15" s="138"/>
      <c r="D15" s="138"/>
      <c r="E15" s="138"/>
      <c r="F15" s="138"/>
      <c r="Q15" s="1"/>
    </row>
    <row r="16" spans="2:17" ht="17.25" customHeight="1">
      <c r="B16" s="2"/>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sheetData>
  <sheetProtection/>
  <mergeCells count="4">
    <mergeCell ref="G2:I2"/>
    <mergeCell ref="H6:I6"/>
    <mergeCell ref="A15:F15"/>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tabColor theme="0" tint="-0.24997000396251678"/>
    <pageSetUpPr fitToPage="1"/>
  </sheetPr>
  <dimension ref="A1:T142"/>
  <sheetViews>
    <sheetView showGridLines="0" view="pageBreakPreview" zoomScale="80" zoomScaleNormal="80" zoomScaleSheetLayoutView="80" zoomScalePageLayoutView="80" workbookViewId="0" topLeftCell="A15">
      <selection activeCell="B14" sqref="B14:F14"/>
    </sheetView>
  </sheetViews>
  <sheetFormatPr defaultColWidth="9.125" defaultRowHeight="12.75"/>
  <cols>
    <col min="1" max="1" width="5.125" style="1" customWidth="1"/>
    <col min="2" max="2" width="38.125" style="1" customWidth="1"/>
    <col min="3" max="3" width="14.00390625" style="1" customWidth="1"/>
    <col min="4" max="4" width="22.125" style="1" customWidth="1"/>
    <col min="5" max="5" width="10.50390625" style="23" customWidth="1"/>
    <col min="6" max="6" width="9.503906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1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44</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SUM(N11:N17)</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504</v>
      </c>
      <c r="D10" s="5" t="s">
        <v>114</v>
      </c>
      <c r="E10" s="36" t="s">
        <v>123</v>
      </c>
      <c r="F10" s="14"/>
      <c r="G10" s="5" t="str">
        <f>"Nazwa handlowa /
"&amp;C10&amp;" / 
"&amp;D10</f>
        <v>Nazwa handlowa /
Dawka/ Wymiary / 
Postać /Opakowanie</v>
      </c>
      <c r="H10" s="5" t="s">
        <v>161</v>
      </c>
      <c r="I10" s="5" t="str">
        <f>B10</f>
        <v>Skład</v>
      </c>
      <c r="J10" s="5" t="s">
        <v>530</v>
      </c>
      <c r="K10" s="5" t="s">
        <v>560</v>
      </c>
      <c r="L10" s="5" t="s">
        <v>56</v>
      </c>
      <c r="M10" s="5" t="s">
        <v>57</v>
      </c>
      <c r="N10" s="5" t="s">
        <v>18</v>
      </c>
    </row>
    <row r="11" spans="1:14" ht="105" customHeight="1">
      <c r="A11" s="51" t="s">
        <v>3</v>
      </c>
      <c r="B11" s="67" t="s">
        <v>406</v>
      </c>
      <c r="C11" s="52" t="s">
        <v>175</v>
      </c>
      <c r="D11" s="52" t="s">
        <v>407</v>
      </c>
      <c r="E11" s="99">
        <v>480</v>
      </c>
      <c r="F11" s="53" t="s">
        <v>90</v>
      </c>
      <c r="G11" s="54" t="s">
        <v>115</v>
      </c>
      <c r="H11" s="100"/>
      <c r="I11" s="100"/>
      <c r="J11" s="55"/>
      <c r="K11" s="54"/>
      <c r="L11" s="54" t="str">
        <f>IF(K11=0,"0,00",IF(K11&gt;0,ROUND(E11/K11,2)))</f>
        <v>0,00</v>
      </c>
      <c r="M11" s="54"/>
      <c r="N11" s="56">
        <f>ROUND(L11*ROUND(M11,2),2)</f>
        <v>0</v>
      </c>
    </row>
    <row r="12" spans="1:14" ht="96" customHeight="1">
      <c r="A12" s="51" t="s">
        <v>4</v>
      </c>
      <c r="B12" s="43" t="s">
        <v>408</v>
      </c>
      <c r="C12" s="37" t="s">
        <v>176</v>
      </c>
      <c r="D12" s="37" t="s">
        <v>409</v>
      </c>
      <c r="E12" s="85">
        <v>250</v>
      </c>
      <c r="F12" s="53" t="s">
        <v>90</v>
      </c>
      <c r="G12" s="54" t="s">
        <v>115</v>
      </c>
      <c r="H12" s="82"/>
      <c r="I12" s="82"/>
      <c r="J12" s="16"/>
      <c r="K12" s="15"/>
      <c r="L12" s="54" t="str">
        <f aca="true" t="shared" si="0" ref="L12:L17">IF(K12=0,"0,00",IF(K12&gt;0,ROUND(E12/K12,2)))</f>
        <v>0,00</v>
      </c>
      <c r="M12" s="15"/>
      <c r="N12" s="56">
        <f aca="true" t="shared" si="1" ref="N12:N17">ROUND(L12*ROUND(M12,2),2)</f>
        <v>0</v>
      </c>
    </row>
    <row r="13" spans="1:17" ht="162" customHeight="1">
      <c r="A13" s="51" t="s">
        <v>5</v>
      </c>
      <c r="B13" s="21" t="s">
        <v>505</v>
      </c>
      <c r="C13" s="21" t="s">
        <v>410</v>
      </c>
      <c r="D13" s="21" t="s">
        <v>411</v>
      </c>
      <c r="E13" s="86">
        <v>300</v>
      </c>
      <c r="F13" s="53" t="s">
        <v>559</v>
      </c>
      <c r="G13" s="54" t="s">
        <v>425</v>
      </c>
      <c r="H13" s="83"/>
      <c r="I13" s="83"/>
      <c r="J13" s="21"/>
      <c r="K13" s="21"/>
      <c r="L13" s="54" t="str">
        <f t="shared" si="0"/>
        <v>0,00</v>
      </c>
      <c r="M13" s="21"/>
      <c r="N13" s="56">
        <f t="shared" si="1"/>
        <v>0</v>
      </c>
      <c r="Q13" s="1"/>
    </row>
    <row r="14" spans="1:17" ht="165" customHeight="1">
      <c r="A14" s="51" t="s">
        <v>6</v>
      </c>
      <c r="B14" s="21" t="s">
        <v>412</v>
      </c>
      <c r="C14" s="21" t="s">
        <v>413</v>
      </c>
      <c r="D14" s="21" t="s">
        <v>414</v>
      </c>
      <c r="E14" s="86">
        <v>60</v>
      </c>
      <c r="F14" s="53" t="s">
        <v>559</v>
      </c>
      <c r="G14" s="54" t="s">
        <v>425</v>
      </c>
      <c r="H14" s="83"/>
      <c r="I14" s="83"/>
      <c r="J14" s="21"/>
      <c r="K14" s="21"/>
      <c r="L14" s="54" t="str">
        <f t="shared" si="0"/>
        <v>0,00</v>
      </c>
      <c r="M14" s="21"/>
      <c r="N14" s="56">
        <f t="shared" si="1"/>
        <v>0</v>
      </c>
      <c r="Q14" s="1"/>
    </row>
    <row r="15" spans="1:17" ht="169.5" customHeight="1">
      <c r="A15" s="51" t="s">
        <v>58</v>
      </c>
      <c r="B15" s="21" t="s">
        <v>415</v>
      </c>
      <c r="C15" s="21" t="s">
        <v>410</v>
      </c>
      <c r="D15" s="21" t="s">
        <v>411</v>
      </c>
      <c r="E15" s="86">
        <v>180</v>
      </c>
      <c r="F15" s="53" t="s">
        <v>559</v>
      </c>
      <c r="G15" s="54" t="s">
        <v>425</v>
      </c>
      <c r="H15" s="83"/>
      <c r="I15" s="83"/>
      <c r="J15" s="21"/>
      <c r="K15" s="21"/>
      <c r="L15" s="54" t="str">
        <f t="shared" si="0"/>
        <v>0,00</v>
      </c>
      <c r="M15" s="21"/>
      <c r="N15" s="56">
        <f t="shared" si="1"/>
        <v>0</v>
      </c>
      <c r="Q15" s="1"/>
    </row>
    <row r="16" spans="1:17" ht="165" customHeight="1">
      <c r="A16" s="51" t="s">
        <v>89</v>
      </c>
      <c r="B16" s="21" t="s">
        <v>416</v>
      </c>
      <c r="C16" s="21" t="s">
        <v>413</v>
      </c>
      <c r="D16" s="21" t="s">
        <v>417</v>
      </c>
      <c r="E16" s="86">
        <v>90</v>
      </c>
      <c r="F16" s="53" t="s">
        <v>90</v>
      </c>
      <c r="G16" s="54" t="s">
        <v>425</v>
      </c>
      <c r="H16" s="83"/>
      <c r="I16" s="83"/>
      <c r="J16" s="21"/>
      <c r="K16" s="21"/>
      <c r="L16" s="54" t="str">
        <f t="shared" si="0"/>
        <v>0,00</v>
      </c>
      <c r="M16" s="21"/>
      <c r="N16" s="56">
        <f t="shared" si="1"/>
        <v>0</v>
      </c>
      <c r="Q16" s="1"/>
    </row>
    <row r="17" spans="1:17" ht="117.75" customHeight="1">
      <c r="A17" s="21" t="s">
        <v>7</v>
      </c>
      <c r="B17" s="21" t="s">
        <v>418</v>
      </c>
      <c r="C17" s="21" t="s">
        <v>419</v>
      </c>
      <c r="D17" s="21" t="s">
        <v>420</v>
      </c>
      <c r="E17" s="86">
        <v>100</v>
      </c>
      <c r="F17" s="21" t="s">
        <v>559</v>
      </c>
      <c r="G17" s="15" t="s">
        <v>425</v>
      </c>
      <c r="H17" s="83"/>
      <c r="I17" s="83"/>
      <c r="J17" s="21"/>
      <c r="K17" s="21"/>
      <c r="L17" s="15" t="str">
        <f t="shared" si="0"/>
        <v>0,00</v>
      </c>
      <c r="M17" s="21"/>
      <c r="N17" s="17">
        <f t="shared" si="1"/>
        <v>0</v>
      </c>
      <c r="Q17" s="1"/>
    </row>
    <row r="18" ht="13.5">
      <c r="Q18" s="1"/>
    </row>
    <row r="19" spans="2:17" ht="24.75" customHeight="1">
      <c r="B19" s="138" t="s">
        <v>421</v>
      </c>
      <c r="C19" s="138"/>
      <c r="D19" s="138"/>
      <c r="E19" s="138"/>
      <c r="F19" s="138"/>
      <c r="G19" s="138"/>
      <c r="H19" s="138"/>
      <c r="Q19" s="1"/>
    </row>
    <row r="20" spans="2:17" ht="26.25" customHeight="1">
      <c r="B20" s="138" t="s">
        <v>422</v>
      </c>
      <c r="C20" s="138"/>
      <c r="D20" s="138"/>
      <c r="E20" s="138"/>
      <c r="F20" s="138"/>
      <c r="G20" s="138"/>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sheetData>
  <sheetProtection/>
  <mergeCells count="4">
    <mergeCell ref="G2:I2"/>
    <mergeCell ref="H6:I6"/>
    <mergeCell ref="B19:H19"/>
    <mergeCell ref="B20:G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tabColor theme="0" tint="-0.24997000396251678"/>
    <pageSetUpPr fitToPage="1"/>
  </sheetPr>
  <dimension ref="A1:S87"/>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4.50390625" style="1" customWidth="1"/>
    <col min="3"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2" width="15.375" style="1" customWidth="1"/>
    <col min="13" max="13" width="20.125" style="1" customWidth="1"/>
    <col min="14" max="14" width="8.003906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DFP.271.27.2019.LS</v>
      </c>
      <c r="M1" s="39" t="s">
        <v>117</v>
      </c>
      <c r="R1" s="2"/>
      <c r="S1" s="2"/>
    </row>
    <row r="2" spans="7:9" ht="13.5">
      <c r="G2" s="138"/>
      <c r="H2" s="138"/>
      <c r="I2" s="138"/>
    </row>
    <row r="3" ht="13.5">
      <c r="M3" s="39" t="s">
        <v>127</v>
      </c>
    </row>
    <row r="4" spans="2:16" ht="13.5">
      <c r="B4" s="4" t="s">
        <v>15</v>
      </c>
      <c r="C4" s="5">
        <v>45</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139">
        <f>SUM(M11:M11)</f>
        <v>0</v>
      </c>
      <c r="I6" s="14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3" s="4" customFormat="1" ht="73.5" customHeight="1">
      <c r="A10" s="5" t="s">
        <v>86</v>
      </c>
      <c r="B10" s="5" t="s">
        <v>16</v>
      </c>
      <c r="C10" s="5" t="s">
        <v>400</v>
      </c>
      <c r="D10" s="5" t="s">
        <v>114</v>
      </c>
      <c r="E10" s="36" t="s">
        <v>123</v>
      </c>
      <c r="F10" s="14"/>
      <c r="G10" s="5" t="str">
        <f>"Nazwa handlowa /
"&amp;C10&amp;" / 
"&amp;D10</f>
        <v>Nazwa handlowa /
Wymiary / 
Postać /Opakowanie</v>
      </c>
      <c r="H10" s="5" t="s">
        <v>161</v>
      </c>
      <c r="I10" s="5" t="str">
        <f>B10</f>
        <v>Skład</v>
      </c>
      <c r="J10" s="5" t="s">
        <v>530</v>
      </c>
      <c r="K10" s="5" t="s">
        <v>507</v>
      </c>
      <c r="L10" s="5" t="s">
        <v>508</v>
      </c>
      <c r="M10" s="5" t="s">
        <v>18</v>
      </c>
    </row>
    <row r="11" spans="1:13" ht="80.25" customHeight="1">
      <c r="A11" s="21" t="s">
        <v>3</v>
      </c>
      <c r="B11" s="37" t="s">
        <v>423</v>
      </c>
      <c r="C11" s="37" t="s">
        <v>561</v>
      </c>
      <c r="D11" s="37" t="s">
        <v>424</v>
      </c>
      <c r="E11" s="85">
        <v>18000</v>
      </c>
      <c r="F11" s="14" t="s">
        <v>506</v>
      </c>
      <c r="G11" s="15" t="s">
        <v>425</v>
      </c>
      <c r="H11" s="82"/>
      <c r="I11" s="82"/>
      <c r="J11" s="16"/>
      <c r="K11" s="15"/>
      <c r="L11" s="15"/>
      <c r="M11" s="17">
        <f>ROUND(K11*ROUND(L11,2),2)</f>
        <v>0</v>
      </c>
    </row>
    <row r="12" spans="2:16" ht="13.5">
      <c r="B12" s="2"/>
      <c r="P12" s="1"/>
    </row>
    <row r="13" ht="13.5">
      <c r="P13" s="1"/>
    </row>
    <row r="14" ht="13.5">
      <c r="P14" s="1"/>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tabColor theme="0" tint="-0.24997000396251678"/>
    <pageSetUpPr fitToPage="1"/>
  </sheetPr>
  <dimension ref="A1:T106"/>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33.375" style="1" customWidth="1"/>
    <col min="3" max="3" width="16.50390625" style="1" customWidth="1"/>
    <col min="4" max="4" width="8.125" style="1" hidden="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400</v>
      </c>
      <c r="D10" s="5"/>
      <c r="E10" s="36" t="s">
        <v>123</v>
      </c>
      <c r="F10" s="14"/>
      <c r="G10" s="5" t="str">
        <f>"Nazwa handlowa /
"&amp;C10&amp;" / 
"&amp;D10</f>
        <v>Nazwa handlowa /
Wymiary / 
</v>
      </c>
      <c r="H10" s="5" t="s">
        <v>161</v>
      </c>
      <c r="I10" s="5" t="str">
        <f>B10</f>
        <v>Skład</v>
      </c>
      <c r="J10" s="5" t="s">
        <v>530</v>
      </c>
      <c r="K10" s="5" t="s">
        <v>55</v>
      </c>
      <c r="L10" s="5" t="s">
        <v>56</v>
      </c>
      <c r="M10" s="5" t="s">
        <v>57</v>
      </c>
      <c r="N10" s="5" t="s">
        <v>18</v>
      </c>
    </row>
    <row r="11" spans="1:14" ht="139.5" customHeight="1">
      <c r="A11" s="21" t="s">
        <v>3</v>
      </c>
      <c r="B11" s="43" t="s">
        <v>509</v>
      </c>
      <c r="C11" s="37" t="s">
        <v>562</v>
      </c>
      <c r="D11" s="37"/>
      <c r="E11" s="85">
        <v>108</v>
      </c>
      <c r="F11" s="14" t="s">
        <v>90</v>
      </c>
      <c r="G11" s="15" t="s">
        <v>510</v>
      </c>
      <c r="H11" s="82"/>
      <c r="I11" s="82"/>
      <c r="J11" s="16"/>
      <c r="K11" s="15"/>
      <c r="L11" s="15" t="str">
        <f>IF(K11=0,"0,00",IF(K11&gt;0,ROUND(E11/K11,2)))</f>
        <v>0,00</v>
      </c>
      <c r="M11" s="15"/>
      <c r="N11" s="17">
        <f>ROUND(L11*ROUND(M11,2),2)</f>
        <v>0</v>
      </c>
    </row>
    <row r="12" spans="1:17" ht="146.25" customHeight="1">
      <c r="A12" s="21" t="s">
        <v>4</v>
      </c>
      <c r="B12" s="43" t="s">
        <v>509</v>
      </c>
      <c r="C12" s="37" t="s">
        <v>563</v>
      </c>
      <c r="D12" s="37"/>
      <c r="E12" s="85">
        <v>108</v>
      </c>
      <c r="F12" s="14" t="s">
        <v>90</v>
      </c>
      <c r="G12" s="15" t="s">
        <v>510</v>
      </c>
      <c r="H12" s="82"/>
      <c r="I12" s="82"/>
      <c r="J12" s="16"/>
      <c r="K12" s="15"/>
      <c r="L12" s="15" t="str">
        <f>IF(K12=0,"0,00",IF(K12&gt;0,ROUND(E12/K12,2)))</f>
        <v>0,00</v>
      </c>
      <c r="M12" s="15"/>
      <c r="N12" s="17">
        <f>ROUND(L12*ROUND(M12,2),2)</f>
        <v>0</v>
      </c>
      <c r="Q12" s="1"/>
    </row>
    <row r="13" ht="13.5">
      <c r="Q13" s="1"/>
    </row>
    <row r="14" spans="2:17" ht="23.25" customHeight="1">
      <c r="B14" s="138" t="s">
        <v>421</v>
      </c>
      <c r="C14" s="138"/>
      <c r="D14" s="138"/>
      <c r="E14" s="138"/>
      <c r="F14" s="138"/>
      <c r="G14" s="138"/>
      <c r="Q14" s="1"/>
    </row>
    <row r="15" spans="2:17" ht="13.5">
      <c r="B15" s="2"/>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sheetData>
  <sheetProtection/>
  <mergeCells count="3">
    <mergeCell ref="G2:I2"/>
    <mergeCell ref="H6:I6"/>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48.xml><?xml version="1.0" encoding="utf-8"?>
<worksheet xmlns="http://schemas.openxmlformats.org/spreadsheetml/2006/main" xmlns:r="http://schemas.openxmlformats.org/officeDocument/2006/relationships">
  <sheetPr>
    <tabColor theme="0" tint="-0.24997000396251678"/>
    <pageSetUpPr fitToPage="1"/>
  </sheetPr>
  <dimension ref="A1:T42"/>
  <sheetViews>
    <sheetView showGridLines="0" view="pageBreakPreview" zoomScale="80" zoomScaleNormal="80" zoomScaleSheetLayoutView="80" zoomScalePageLayoutView="80" workbookViewId="0" topLeftCell="A1">
      <selection activeCell="K19" sqref="K19"/>
    </sheetView>
  </sheetViews>
  <sheetFormatPr defaultColWidth="9.125" defaultRowHeight="12.75"/>
  <cols>
    <col min="1" max="1" width="5.125" style="1" customWidth="1"/>
    <col min="2" max="2" width="29.125" style="1" customWidth="1"/>
    <col min="3" max="3" width="14.875" style="1" customWidth="1"/>
    <col min="4" max="4" width="8.50390625" style="1" hidden="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2.0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SUM(N11:N13)</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400</v>
      </c>
      <c r="D10" s="107"/>
      <c r="E10" s="36" t="s">
        <v>123</v>
      </c>
      <c r="F10" s="14"/>
      <c r="G10" s="5" t="str">
        <f>"Nazwa handlowa /
"&amp;C10&amp;" / 
"&amp;D10</f>
        <v>Nazwa handlowa /
Wymiary / 
</v>
      </c>
      <c r="H10" s="5" t="s">
        <v>161</v>
      </c>
      <c r="I10" s="5" t="str">
        <f>B10</f>
        <v>Skład</v>
      </c>
      <c r="J10" s="5" t="s">
        <v>530</v>
      </c>
      <c r="K10" s="5" t="s">
        <v>55</v>
      </c>
      <c r="L10" s="5" t="s">
        <v>56</v>
      </c>
      <c r="M10" s="5" t="s">
        <v>57</v>
      </c>
      <c r="N10" s="5" t="s">
        <v>18</v>
      </c>
    </row>
    <row r="11" spans="1:14" ht="75" customHeight="1">
      <c r="A11" s="21" t="s">
        <v>3</v>
      </c>
      <c r="B11" s="37" t="s">
        <v>511</v>
      </c>
      <c r="C11" s="37" t="s">
        <v>426</v>
      </c>
      <c r="D11" s="108"/>
      <c r="E11" s="85">
        <v>300</v>
      </c>
      <c r="F11" s="14" t="s">
        <v>90</v>
      </c>
      <c r="G11" s="15" t="s">
        <v>503</v>
      </c>
      <c r="H11" s="82"/>
      <c r="I11" s="82"/>
      <c r="J11" s="16"/>
      <c r="K11" s="15"/>
      <c r="L11" s="15" t="str">
        <f>IF(K11=0,"0,00",IF(K11&gt;0,ROUND(E11/K11,2)))</f>
        <v>0,00</v>
      </c>
      <c r="M11" s="15"/>
      <c r="N11" s="17">
        <f>ROUND(L11*ROUND(M11,2),2)</f>
        <v>0</v>
      </c>
    </row>
    <row r="12" spans="1:14" ht="81" customHeight="1">
      <c r="A12" s="21" t="s">
        <v>4</v>
      </c>
      <c r="B12" s="37" t="s">
        <v>511</v>
      </c>
      <c r="C12" s="37" t="s">
        <v>427</v>
      </c>
      <c r="D12" s="108"/>
      <c r="E12" s="85">
        <v>300</v>
      </c>
      <c r="F12" s="14" t="s">
        <v>90</v>
      </c>
      <c r="G12" s="15" t="s">
        <v>503</v>
      </c>
      <c r="H12" s="82"/>
      <c r="I12" s="82"/>
      <c r="J12" s="16"/>
      <c r="K12" s="15"/>
      <c r="L12" s="15" t="str">
        <f>IF(K12=0,"0,00",IF(K12&gt;0,ROUND(E12/K12,2)))</f>
        <v>0,00</v>
      </c>
      <c r="M12" s="15"/>
      <c r="N12" s="17">
        <f>ROUND(L12*ROUND(M12,2),2)</f>
        <v>0</v>
      </c>
    </row>
    <row r="13" spans="1:14" ht="87" customHeight="1">
      <c r="A13" s="21" t="s">
        <v>5</v>
      </c>
      <c r="B13" s="76" t="s">
        <v>511</v>
      </c>
      <c r="C13" s="77" t="s">
        <v>428</v>
      </c>
      <c r="D13" s="109"/>
      <c r="E13" s="86">
        <v>300</v>
      </c>
      <c r="F13" s="14" t="s">
        <v>90</v>
      </c>
      <c r="G13" s="15" t="s">
        <v>503</v>
      </c>
      <c r="H13" s="83"/>
      <c r="I13" s="83"/>
      <c r="J13" s="21"/>
      <c r="K13" s="21"/>
      <c r="L13" s="15" t="str">
        <f>IF(K13=0,"0,00",IF(K13&gt;0,ROUND(E13/K13,2)))</f>
        <v>0,00</v>
      </c>
      <c r="M13" s="21"/>
      <c r="N13" s="17">
        <f>ROUND(L13*ROUND(M13,2),2)</f>
        <v>0</v>
      </c>
    </row>
    <row r="15" spans="2:7" ht="23.25" customHeight="1">
      <c r="B15" s="138" t="s">
        <v>405</v>
      </c>
      <c r="C15" s="138"/>
      <c r="D15" s="138"/>
      <c r="E15" s="138"/>
      <c r="F15" s="138"/>
      <c r="G15" s="138"/>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sheetData>
  <sheetProtection/>
  <mergeCells count="3">
    <mergeCell ref="G2:I2"/>
    <mergeCell ref="H6:I6"/>
    <mergeCell ref="B15:G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49.xml><?xml version="1.0" encoding="utf-8"?>
<worksheet xmlns="http://schemas.openxmlformats.org/spreadsheetml/2006/main" xmlns:r="http://schemas.openxmlformats.org/officeDocument/2006/relationships">
  <sheetPr>
    <tabColor theme="0" tint="-0.24997000396251678"/>
    <pageSetUpPr fitToPage="1"/>
  </sheetPr>
  <dimension ref="A1:T75"/>
  <sheetViews>
    <sheetView showGridLines="0" view="pageBreakPreview" zoomScale="80" zoomScaleNormal="80" zoomScaleSheetLayoutView="80" zoomScalePageLayoutView="80" workbookViewId="0" topLeftCell="A1">
      <selection activeCell="B18" sqref="B18"/>
    </sheetView>
  </sheetViews>
  <sheetFormatPr defaultColWidth="9.125" defaultRowHeight="12.75"/>
  <cols>
    <col min="1" max="1" width="5.125" style="1" customWidth="1"/>
    <col min="2" max="2" width="29.375" style="1" customWidth="1"/>
    <col min="3" max="3" width="19.375" style="1" customWidth="1"/>
    <col min="4" max="4" width="17.125" style="1" customWidth="1"/>
    <col min="5" max="5" width="10.50390625" style="23" customWidth="1"/>
    <col min="6" max="6" width="10.003906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5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SUM(N11:N14)</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400</v>
      </c>
      <c r="D10" s="5" t="s">
        <v>531</v>
      </c>
      <c r="E10" s="36" t="s">
        <v>123</v>
      </c>
      <c r="F10" s="14"/>
      <c r="G10" s="5" t="str">
        <f>"Nazwa handlowa /
"&amp;C10&amp;" / 
"&amp;D10</f>
        <v>Nazwa handlowa /
Wymiary / 
Postać</v>
      </c>
      <c r="H10" s="5" t="s">
        <v>161</v>
      </c>
      <c r="I10" s="5" t="str">
        <f>B10</f>
        <v>Skład</v>
      </c>
      <c r="J10" s="5" t="s">
        <v>530</v>
      </c>
      <c r="K10" s="5" t="s">
        <v>55</v>
      </c>
      <c r="L10" s="5" t="s">
        <v>56</v>
      </c>
      <c r="M10" s="5" t="s">
        <v>57</v>
      </c>
      <c r="N10" s="5" t="s">
        <v>18</v>
      </c>
    </row>
    <row r="11" spans="1:14" ht="54.75" customHeight="1">
      <c r="A11" s="21" t="s">
        <v>3</v>
      </c>
      <c r="B11" s="37" t="s">
        <v>512</v>
      </c>
      <c r="C11" s="37" t="s">
        <v>429</v>
      </c>
      <c r="D11" s="37" t="s">
        <v>547</v>
      </c>
      <c r="E11" s="85">
        <v>1500</v>
      </c>
      <c r="F11" s="14" t="s">
        <v>90</v>
      </c>
      <c r="G11" s="15" t="s">
        <v>532</v>
      </c>
      <c r="H11" s="82"/>
      <c r="I11" s="82"/>
      <c r="J11" s="16"/>
      <c r="K11" s="15"/>
      <c r="L11" s="15" t="str">
        <f>IF(K11=0,"0,00",IF(K11&gt;0,ROUND(E11/K11,2)))</f>
        <v>0,00</v>
      </c>
      <c r="M11" s="15"/>
      <c r="N11" s="17">
        <f>ROUND(L11*ROUND(M11,2),2)</f>
        <v>0</v>
      </c>
    </row>
    <row r="12" spans="1:14" ht="57" customHeight="1">
      <c r="A12" s="51" t="s">
        <v>4</v>
      </c>
      <c r="B12" s="52" t="s">
        <v>512</v>
      </c>
      <c r="C12" s="52" t="s">
        <v>430</v>
      </c>
      <c r="D12" s="37" t="s">
        <v>547</v>
      </c>
      <c r="E12" s="99">
        <v>1020</v>
      </c>
      <c r="F12" s="53" t="s">
        <v>90</v>
      </c>
      <c r="G12" s="15" t="s">
        <v>532</v>
      </c>
      <c r="H12" s="100"/>
      <c r="I12" s="100"/>
      <c r="J12" s="55"/>
      <c r="K12" s="54"/>
      <c r="L12" s="54" t="str">
        <f>IF(K12=0,"0,00",IF(K12&gt;0,ROUND(E12/K12,2)))</f>
        <v>0,00</v>
      </c>
      <c r="M12" s="54"/>
      <c r="N12" s="56">
        <f>ROUND(L12*ROUND(M12,2),2)</f>
        <v>0</v>
      </c>
    </row>
    <row r="13" spans="1:17" ht="52.5" customHeight="1">
      <c r="A13" s="51" t="s">
        <v>5</v>
      </c>
      <c r="B13" s="37" t="s">
        <v>512</v>
      </c>
      <c r="C13" s="37" t="s">
        <v>533</v>
      </c>
      <c r="D13" s="37" t="s">
        <v>547</v>
      </c>
      <c r="E13" s="85">
        <v>900</v>
      </c>
      <c r="F13" s="53" t="s">
        <v>90</v>
      </c>
      <c r="G13" s="15" t="s">
        <v>532</v>
      </c>
      <c r="H13" s="82"/>
      <c r="I13" s="82"/>
      <c r="J13" s="16"/>
      <c r="K13" s="15"/>
      <c r="L13" s="54" t="str">
        <f>IF(K13=0,"0,00",IF(K13&gt;0,ROUND(E13/K13,2)))</f>
        <v>0,00</v>
      </c>
      <c r="M13" s="15"/>
      <c r="N13" s="56">
        <f>ROUND(L13*ROUND(M13,2),2)</f>
        <v>0</v>
      </c>
      <c r="Q13" s="1"/>
    </row>
    <row r="14" spans="1:17" ht="73.5" customHeight="1">
      <c r="A14" s="21" t="s">
        <v>6</v>
      </c>
      <c r="B14" s="37" t="s">
        <v>513</v>
      </c>
      <c r="C14" s="37" t="s">
        <v>564</v>
      </c>
      <c r="D14" s="37" t="s">
        <v>547</v>
      </c>
      <c r="E14" s="85">
        <v>720</v>
      </c>
      <c r="F14" s="21" t="s">
        <v>90</v>
      </c>
      <c r="G14" s="15" t="s">
        <v>532</v>
      </c>
      <c r="H14" s="82"/>
      <c r="I14" s="82"/>
      <c r="J14" s="16"/>
      <c r="K14" s="15"/>
      <c r="L14" s="15" t="str">
        <f>IF(K14=0,"0,00",IF(K14&gt;0,ROUND(E14/K14,2)))</f>
        <v>0,00</v>
      </c>
      <c r="M14" s="15"/>
      <c r="N14" s="17">
        <f>ROUND(L14*ROUND(M14,2),2)</f>
        <v>0</v>
      </c>
      <c r="Q14" s="1"/>
    </row>
    <row r="15" spans="1:17" ht="8.25" customHeight="1">
      <c r="A15" s="9"/>
      <c r="B15" s="46"/>
      <c r="C15" s="46"/>
      <c r="D15" s="46"/>
      <c r="E15" s="47"/>
      <c r="F15" s="9"/>
      <c r="G15" s="48"/>
      <c r="H15" s="48"/>
      <c r="I15" s="48"/>
      <c r="J15" s="49"/>
      <c r="K15" s="48"/>
      <c r="L15" s="48"/>
      <c r="M15" s="48"/>
      <c r="N15" s="50"/>
      <c r="Q15" s="1"/>
    </row>
    <row r="16" spans="1:17" ht="21" customHeight="1">
      <c r="A16" s="9"/>
      <c r="B16" s="135" t="s">
        <v>431</v>
      </c>
      <c r="C16" s="135"/>
      <c r="D16" s="135"/>
      <c r="E16" s="135"/>
      <c r="F16" s="135"/>
      <c r="G16" s="135"/>
      <c r="H16" s="48"/>
      <c r="I16" s="48"/>
      <c r="J16" s="49"/>
      <c r="K16" s="48"/>
      <c r="L16" s="48"/>
      <c r="M16" s="48"/>
      <c r="N16" s="50"/>
      <c r="Q16" s="1"/>
    </row>
    <row r="17" spans="1:17" ht="48" customHeight="1">
      <c r="A17" s="9"/>
      <c r="B17" s="135" t="s">
        <v>576</v>
      </c>
      <c r="C17" s="135"/>
      <c r="D17" s="135"/>
      <c r="E17" s="135"/>
      <c r="F17" s="135"/>
      <c r="G17" s="135"/>
      <c r="H17" s="150"/>
      <c r="I17" s="151"/>
      <c r="J17" s="151"/>
      <c r="K17" s="151"/>
      <c r="L17" s="151"/>
      <c r="M17" s="151"/>
      <c r="N17" s="151"/>
      <c r="Q17" s="1"/>
    </row>
    <row r="18" spans="1:17" ht="13.5">
      <c r="A18" s="9"/>
      <c r="B18" s="46"/>
      <c r="C18" s="46"/>
      <c r="D18" s="46"/>
      <c r="E18" s="47"/>
      <c r="F18" s="9"/>
      <c r="G18" s="48"/>
      <c r="H18" s="151"/>
      <c r="I18" s="151"/>
      <c r="J18" s="151"/>
      <c r="K18" s="151"/>
      <c r="L18" s="151"/>
      <c r="M18" s="151"/>
      <c r="N18" s="151"/>
      <c r="Q18" s="1"/>
    </row>
    <row r="19" spans="1:17" ht="15" customHeight="1">
      <c r="A19" s="9"/>
      <c r="B19" s="46"/>
      <c r="C19" s="46"/>
      <c r="D19" s="46"/>
      <c r="E19" s="47"/>
      <c r="F19" s="9"/>
      <c r="G19" s="48"/>
      <c r="H19" s="48"/>
      <c r="I19" s="48"/>
      <c r="J19" s="49"/>
      <c r="K19" s="48"/>
      <c r="L19" s="48"/>
      <c r="M19" s="48"/>
      <c r="N19" s="50"/>
      <c r="Q19" s="1"/>
    </row>
    <row r="20" spans="1:17" ht="13.5">
      <c r="A20" s="9"/>
      <c r="B20" s="46"/>
      <c r="C20" s="46"/>
      <c r="D20" s="46"/>
      <c r="E20" s="47"/>
      <c r="F20" s="9"/>
      <c r="G20" s="48"/>
      <c r="H20" s="48"/>
      <c r="I20" s="48"/>
      <c r="J20" s="49"/>
      <c r="K20" s="48"/>
      <c r="L20" s="48"/>
      <c r="M20" s="48"/>
      <c r="N20" s="50"/>
      <c r="Q20" s="1"/>
    </row>
    <row r="21" spans="1:17" ht="13.5">
      <c r="A21" s="9"/>
      <c r="B21" s="46"/>
      <c r="C21" s="46"/>
      <c r="D21" s="46"/>
      <c r="E21" s="47"/>
      <c r="F21" s="9"/>
      <c r="G21" s="48"/>
      <c r="H21" s="48"/>
      <c r="I21" s="48"/>
      <c r="J21" s="49"/>
      <c r="K21" s="48"/>
      <c r="L21" s="48"/>
      <c r="M21" s="48"/>
      <c r="N21" s="50"/>
      <c r="Q21" s="1"/>
    </row>
    <row r="22" ht="13.5">
      <c r="Q22" s="1"/>
    </row>
    <row r="23" ht="13.5">
      <c r="Q23" s="1"/>
    </row>
    <row r="24" spans="2:17" ht="13.5">
      <c r="B24" s="2"/>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72" ht="13.5">
      <c r="Q72" s="1"/>
    </row>
    <row r="73" ht="13.5">
      <c r="Q73" s="1"/>
    </row>
    <row r="74" ht="13.5">
      <c r="Q74" s="1"/>
    </row>
    <row r="75" ht="13.5">
      <c r="Q75" s="1"/>
    </row>
  </sheetData>
  <sheetProtection/>
  <mergeCells count="5">
    <mergeCell ref="G2:I2"/>
    <mergeCell ref="H6:I6"/>
    <mergeCell ref="B16:G16"/>
    <mergeCell ref="B17:G17"/>
    <mergeCell ref="H17:N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69"/>
  <sheetViews>
    <sheetView showGridLines="0" view="pageBreakPreview" zoomScale="80" zoomScaleNormal="80" zoomScaleSheetLayoutView="80" zoomScalePageLayoutView="85" workbookViewId="0" topLeftCell="A1">
      <selection activeCell="B14" sqref="B14:F14"/>
    </sheetView>
  </sheetViews>
  <sheetFormatPr defaultColWidth="9.125" defaultRowHeight="12.75"/>
  <cols>
    <col min="1" max="1" width="5.125" style="1" customWidth="1"/>
    <col min="2" max="2" width="21.375" style="1" customWidth="1"/>
    <col min="3" max="3" width="18.00390625" style="1" customWidth="1"/>
    <col min="4" max="4" width="24.50390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71.25" customHeight="1">
      <c r="A11" s="21" t="s">
        <v>3</v>
      </c>
      <c r="B11" s="37" t="s">
        <v>464</v>
      </c>
      <c r="C11" s="37" t="s">
        <v>196</v>
      </c>
      <c r="D11" s="37" t="s">
        <v>198</v>
      </c>
      <c r="E11" s="85">
        <v>100</v>
      </c>
      <c r="F11" s="14" t="s">
        <v>90</v>
      </c>
      <c r="G11" s="15" t="s">
        <v>115</v>
      </c>
      <c r="H11" s="82"/>
      <c r="I11" s="82"/>
      <c r="J11" s="16"/>
      <c r="K11" s="15"/>
      <c r="L11" s="15" t="str">
        <f>IF(K11=0,"0,00",IF(K11&gt;0,ROUND(E11/K11,2)))</f>
        <v>0,00</v>
      </c>
      <c r="M11" s="15"/>
      <c r="N11" s="17">
        <f>ROUND(L11*ROUND(M11,2),2)</f>
        <v>0</v>
      </c>
    </row>
    <row r="12" spans="1:17" ht="69" customHeight="1">
      <c r="A12" s="21" t="s">
        <v>4</v>
      </c>
      <c r="B12" s="21" t="s">
        <v>464</v>
      </c>
      <c r="C12" s="21" t="s">
        <v>197</v>
      </c>
      <c r="D12" s="21" t="s">
        <v>198</v>
      </c>
      <c r="E12" s="86">
        <v>200</v>
      </c>
      <c r="F12" s="21" t="s">
        <v>90</v>
      </c>
      <c r="G12" s="21" t="s">
        <v>115</v>
      </c>
      <c r="H12" s="83"/>
      <c r="I12" s="83"/>
      <c r="J12" s="21"/>
      <c r="K12" s="21"/>
      <c r="L12" s="15" t="str">
        <f>IF(K12=0,"0,00",IF(K12&gt;0,ROUND(E12/K12,2)))</f>
        <v>0,00</v>
      </c>
      <c r="M12" s="21"/>
      <c r="N12" s="17">
        <f>ROUND(L12*ROUND(M12,2),2)</f>
        <v>0</v>
      </c>
      <c r="Q12" s="1"/>
    </row>
    <row r="13" ht="13.5">
      <c r="Q13" s="1"/>
    </row>
    <row r="14" spans="2:17" ht="21.75" customHeight="1">
      <c r="B14" s="132" t="s">
        <v>164</v>
      </c>
      <c r="C14" s="141"/>
      <c r="D14" s="141"/>
      <c r="E14" s="141"/>
      <c r="F14" s="141"/>
      <c r="Q14" s="1"/>
    </row>
    <row r="15" spans="2:17" ht="24.75" customHeight="1">
      <c r="B15" s="142" t="s">
        <v>191</v>
      </c>
      <c r="C15" s="142"/>
      <c r="D15" s="142"/>
      <c r="E15" s="142"/>
      <c r="F15" s="142"/>
      <c r="Q15" s="1"/>
    </row>
    <row r="16" spans="2:17" ht="19.5" customHeight="1">
      <c r="B16" s="138" t="s">
        <v>465</v>
      </c>
      <c r="C16" s="138"/>
      <c r="D16" s="138"/>
      <c r="E16" s="138"/>
      <c r="F16" s="138"/>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sheetData>
  <sheetProtection/>
  <mergeCells count="5">
    <mergeCell ref="G2:I2"/>
    <mergeCell ref="H6:I6"/>
    <mergeCell ref="B14:F14"/>
    <mergeCell ref="B16:F16"/>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50.xml><?xml version="1.0" encoding="utf-8"?>
<worksheet xmlns="http://schemas.openxmlformats.org/spreadsheetml/2006/main" xmlns:r="http://schemas.openxmlformats.org/officeDocument/2006/relationships">
  <sheetPr>
    <tabColor theme="0" tint="-0.24997000396251678"/>
    <pageSetUpPr fitToPage="1"/>
  </sheetPr>
  <dimension ref="A1:T117"/>
  <sheetViews>
    <sheetView showGridLines="0" view="pageBreakPreview" zoomScale="80" zoomScaleNormal="80" zoomScaleSheetLayoutView="80" zoomScalePageLayoutView="80" workbookViewId="0" topLeftCell="A1">
      <selection activeCell="B14" sqref="B14:G14"/>
    </sheetView>
  </sheetViews>
  <sheetFormatPr defaultColWidth="9.125" defaultRowHeight="12.75"/>
  <cols>
    <col min="1" max="1" width="5.125" style="1" customWidth="1"/>
    <col min="2" max="2" width="28.125" style="1" customWidth="1"/>
    <col min="3" max="3" width="22.00390625" style="1" customWidth="1"/>
    <col min="4" max="4" width="10.50390625" style="1" hidden="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49</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400</v>
      </c>
      <c r="D10" s="5"/>
      <c r="E10" s="36" t="s">
        <v>123</v>
      </c>
      <c r="F10" s="14"/>
      <c r="G10" s="5" t="str">
        <f>"Nazwa handlowa /
"&amp;C10&amp;" / 
"&amp;D10</f>
        <v>Nazwa handlowa /
Wymiary / 
</v>
      </c>
      <c r="H10" s="5" t="s">
        <v>161</v>
      </c>
      <c r="I10" s="5" t="str">
        <f>B10</f>
        <v>Skład</v>
      </c>
      <c r="J10" s="5" t="s">
        <v>530</v>
      </c>
      <c r="K10" s="5" t="s">
        <v>55</v>
      </c>
      <c r="L10" s="5" t="s">
        <v>56</v>
      </c>
      <c r="M10" s="5" t="s">
        <v>57</v>
      </c>
      <c r="N10" s="5" t="s">
        <v>18</v>
      </c>
    </row>
    <row r="11" spans="1:14" ht="80.25" customHeight="1">
      <c r="A11" s="51" t="s">
        <v>3</v>
      </c>
      <c r="B11" s="52" t="s">
        <v>514</v>
      </c>
      <c r="C11" s="52" t="s">
        <v>565</v>
      </c>
      <c r="D11" s="52"/>
      <c r="E11" s="99">
        <v>800</v>
      </c>
      <c r="F11" s="53" t="s">
        <v>90</v>
      </c>
      <c r="G11" s="54" t="s">
        <v>510</v>
      </c>
      <c r="H11" s="100"/>
      <c r="I11" s="100"/>
      <c r="J11" s="55"/>
      <c r="K11" s="54"/>
      <c r="L11" s="54" t="str">
        <f>IF(K11=0,"0,00",IF(K11&gt;0,ROUND(E11/K11,2)))</f>
        <v>0,00</v>
      </c>
      <c r="M11" s="54"/>
      <c r="N11" s="56">
        <f>ROUND(L11*ROUND(M11,2),2)</f>
        <v>0</v>
      </c>
    </row>
    <row r="12" spans="1:14" ht="81.75" customHeight="1">
      <c r="A12" s="21" t="s">
        <v>4</v>
      </c>
      <c r="B12" s="37" t="s">
        <v>514</v>
      </c>
      <c r="C12" s="37" t="s">
        <v>566</v>
      </c>
      <c r="D12" s="37"/>
      <c r="E12" s="85">
        <v>1080</v>
      </c>
      <c r="F12" s="21" t="s">
        <v>90</v>
      </c>
      <c r="G12" s="15" t="s">
        <v>510</v>
      </c>
      <c r="H12" s="82"/>
      <c r="I12" s="82"/>
      <c r="J12" s="16"/>
      <c r="K12" s="15"/>
      <c r="L12" s="15" t="str">
        <f>IF(K12=0,"0,00",IF(K12&gt;0,ROUND(E12/K12,2)))</f>
        <v>0,00</v>
      </c>
      <c r="M12" s="15"/>
      <c r="N12" s="17">
        <f>ROUND(L12*ROUND(M12,2),2)</f>
        <v>0</v>
      </c>
    </row>
    <row r="13" ht="13.5">
      <c r="Q13" s="1"/>
    </row>
    <row r="14" spans="2:17" ht="25.5" customHeight="1">
      <c r="B14" s="138" t="s">
        <v>421</v>
      </c>
      <c r="C14" s="138"/>
      <c r="D14" s="138"/>
      <c r="E14" s="138"/>
      <c r="F14" s="138"/>
      <c r="G14" s="138"/>
      <c r="Q14" s="1"/>
    </row>
    <row r="15" spans="2:17" ht="13.5">
      <c r="B15" s="2"/>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sheetData>
  <sheetProtection/>
  <mergeCells count="3">
    <mergeCell ref="G2:I2"/>
    <mergeCell ref="H6:I6"/>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51.xml><?xml version="1.0" encoding="utf-8"?>
<worksheet xmlns="http://schemas.openxmlformats.org/spreadsheetml/2006/main" xmlns:r="http://schemas.openxmlformats.org/officeDocument/2006/relationships">
  <sheetPr>
    <tabColor theme="0" tint="-0.24997000396251678"/>
    <pageSetUpPr fitToPage="1"/>
  </sheetPr>
  <dimension ref="A1:S98"/>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7.125" style="1" customWidth="1"/>
    <col min="3" max="3" width="18.00390625" style="1" customWidth="1"/>
    <col min="4" max="4" width="30.50390625" style="1" customWidth="1"/>
    <col min="5" max="5" width="10.50390625" style="23" customWidth="1"/>
    <col min="6" max="6" width="17.125" style="1" customWidth="1"/>
    <col min="7" max="7" width="27.375" style="1" customWidth="1"/>
    <col min="8" max="8" width="17.50390625" style="1" customWidth="1"/>
    <col min="9" max="9" width="15.125" style="1" customWidth="1"/>
    <col min="10" max="10" width="20.50390625" style="1" customWidth="1"/>
    <col min="11" max="12" width="15.375" style="1" customWidth="1"/>
    <col min="13" max="13" width="21.375" style="1" customWidth="1"/>
    <col min="14" max="14" width="8.003906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DFP.271.27.2019.LS</v>
      </c>
      <c r="M1" s="39" t="s">
        <v>117</v>
      </c>
      <c r="R1" s="2"/>
      <c r="S1" s="2"/>
    </row>
    <row r="2" spans="7:9" ht="13.5">
      <c r="G2" s="138"/>
      <c r="H2" s="138"/>
      <c r="I2" s="138"/>
    </row>
    <row r="3" ht="13.5">
      <c r="M3" s="39" t="s">
        <v>127</v>
      </c>
    </row>
    <row r="4" spans="2:16" ht="13.5">
      <c r="B4" s="4" t="s">
        <v>15</v>
      </c>
      <c r="C4" s="5">
        <v>50</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139">
        <f>SUM(M11:M11)</f>
        <v>0</v>
      </c>
      <c r="I6" s="14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3" s="4" customFormat="1" ht="73.5" customHeight="1">
      <c r="A10" s="5" t="s">
        <v>86</v>
      </c>
      <c r="B10" s="5" t="s">
        <v>16</v>
      </c>
      <c r="C10" s="5" t="s">
        <v>400</v>
      </c>
      <c r="D10" s="5" t="s">
        <v>432</v>
      </c>
      <c r="E10" s="36" t="s">
        <v>123</v>
      </c>
      <c r="F10" s="14"/>
      <c r="G10" s="5" t="str">
        <f>"Nazwa handlowa /
"&amp;C10&amp;" / 
"&amp;D10</f>
        <v>Nazwa handlowa /
Wymiary / 
Postać/Opakowanie </v>
      </c>
      <c r="H10" s="5" t="s">
        <v>161</v>
      </c>
      <c r="I10" s="5" t="str">
        <f>B10</f>
        <v>Skład</v>
      </c>
      <c r="J10" s="5" t="s">
        <v>530</v>
      </c>
      <c r="K10" s="5" t="s">
        <v>517</v>
      </c>
      <c r="L10" s="5" t="s">
        <v>518</v>
      </c>
      <c r="M10" s="5" t="s">
        <v>18</v>
      </c>
    </row>
    <row r="11" spans="1:13" ht="137.25" customHeight="1">
      <c r="A11" s="21" t="s">
        <v>3</v>
      </c>
      <c r="B11" s="37" t="s">
        <v>567</v>
      </c>
      <c r="C11" s="37" t="s">
        <v>534</v>
      </c>
      <c r="D11" s="43" t="s">
        <v>535</v>
      </c>
      <c r="E11" s="85">
        <v>10000</v>
      </c>
      <c r="F11" s="14" t="s">
        <v>516</v>
      </c>
      <c r="G11" s="15" t="s">
        <v>425</v>
      </c>
      <c r="H11" s="15"/>
      <c r="I11" s="15"/>
      <c r="J11" s="16"/>
      <c r="K11" s="15"/>
      <c r="L11" s="15"/>
      <c r="M11" s="17">
        <f>ROUND(K11*ROUND(L11,2),2)</f>
        <v>0</v>
      </c>
    </row>
    <row r="12" ht="13.5">
      <c r="P12" s="1"/>
    </row>
    <row r="13" spans="2:16" ht="20.25" customHeight="1">
      <c r="B13" s="138" t="s">
        <v>515</v>
      </c>
      <c r="C13" s="138"/>
      <c r="D13" s="138"/>
      <c r="E13" s="138"/>
      <c r="F13" s="138"/>
      <c r="G13" s="138"/>
      <c r="P13" s="1"/>
    </row>
    <row r="14" spans="2:16" ht="25.5" customHeight="1">
      <c r="B14" s="138" t="s">
        <v>568</v>
      </c>
      <c r="C14" s="138"/>
      <c r="D14" s="138"/>
      <c r="E14" s="138"/>
      <c r="F14" s="138"/>
      <c r="P14" s="1"/>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row r="88" ht="13.5">
      <c r="P88" s="1"/>
    </row>
    <row r="89" ht="13.5">
      <c r="P89" s="1"/>
    </row>
    <row r="90" ht="13.5">
      <c r="P90" s="1"/>
    </row>
    <row r="91" ht="13.5">
      <c r="P91" s="1"/>
    </row>
    <row r="92" ht="13.5">
      <c r="P92" s="1"/>
    </row>
    <row r="93" ht="13.5">
      <c r="P93" s="1"/>
    </row>
    <row r="94" ht="13.5">
      <c r="P94" s="1"/>
    </row>
    <row r="95" ht="13.5">
      <c r="P95" s="1"/>
    </row>
    <row r="96" ht="13.5">
      <c r="P96" s="1"/>
    </row>
    <row r="97" ht="13.5">
      <c r="P97" s="1"/>
    </row>
    <row r="98" ht="13.5">
      <c r="P98" s="1"/>
    </row>
  </sheetData>
  <sheetProtection/>
  <mergeCells count="4">
    <mergeCell ref="G2:I2"/>
    <mergeCell ref="H6:I6"/>
    <mergeCell ref="B13:G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52.xml><?xml version="1.0" encoding="utf-8"?>
<worksheet xmlns="http://schemas.openxmlformats.org/spreadsheetml/2006/main" xmlns:r="http://schemas.openxmlformats.org/officeDocument/2006/relationships">
  <sheetPr>
    <tabColor theme="0" tint="-0.24997000396251678"/>
    <pageSetUpPr fitToPage="1"/>
  </sheetPr>
  <dimension ref="A1:T41"/>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17.375" style="1" customWidth="1"/>
    <col min="3" max="3" width="17.625" style="1" customWidth="1"/>
    <col min="4" max="4" width="27.375" style="1" customWidth="1"/>
    <col min="5" max="5" width="10.50390625" style="23" customWidth="1"/>
    <col min="6" max="6" width="8.503906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1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51</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400</v>
      </c>
      <c r="D10" s="5" t="s">
        <v>114</v>
      </c>
      <c r="E10" s="36" t="s">
        <v>123</v>
      </c>
      <c r="F10" s="14"/>
      <c r="G10" s="5" t="str">
        <f>"Nazwa handlowa /
"&amp;C10&amp;" / 
"&amp;D10</f>
        <v>Nazwa handlowa /
Wymiary / 
Postać /Opakowanie</v>
      </c>
      <c r="H10" s="5" t="s">
        <v>161</v>
      </c>
      <c r="I10" s="5" t="str">
        <f>B10</f>
        <v>Skład</v>
      </c>
      <c r="J10" s="5" t="s">
        <v>530</v>
      </c>
      <c r="K10" s="5" t="s">
        <v>55</v>
      </c>
      <c r="L10" s="5" t="s">
        <v>56</v>
      </c>
      <c r="M10" s="5" t="s">
        <v>57</v>
      </c>
      <c r="N10" s="5" t="s">
        <v>18</v>
      </c>
    </row>
    <row r="11" spans="1:14" ht="91.5" customHeight="1">
      <c r="A11" s="21" t="s">
        <v>3</v>
      </c>
      <c r="B11" s="37" t="s">
        <v>519</v>
      </c>
      <c r="C11" s="37" t="s">
        <v>536</v>
      </c>
      <c r="D11" s="37" t="s">
        <v>573</v>
      </c>
      <c r="E11" s="85">
        <v>650000</v>
      </c>
      <c r="F11" s="14" t="s">
        <v>90</v>
      </c>
      <c r="G11" s="15" t="s">
        <v>115</v>
      </c>
      <c r="H11" s="82"/>
      <c r="I11" s="82"/>
      <c r="J11" s="16"/>
      <c r="K11" s="15"/>
      <c r="L11" s="15" t="str">
        <f>IF(K11=0,"0,00",IF(K11&gt;0,ROUND(E11/K11,2)))</f>
        <v>0,00</v>
      </c>
      <c r="M11" s="15"/>
      <c r="N11" s="17">
        <f>ROUND(L11*ROUND(M11,2),2)</f>
        <v>0</v>
      </c>
    </row>
    <row r="12" ht="13.5">
      <c r="Q12" s="1"/>
    </row>
    <row r="13" spans="2:17" ht="23.25" customHeight="1">
      <c r="B13" s="138" t="s">
        <v>520</v>
      </c>
      <c r="C13" s="138"/>
      <c r="D13" s="138"/>
      <c r="E13" s="138"/>
      <c r="F13" s="138"/>
      <c r="G13" s="138"/>
      <c r="H13" s="138"/>
      <c r="I13" s="138"/>
      <c r="Q13" s="1"/>
    </row>
    <row r="14" spans="2:17" ht="23.25" customHeight="1">
      <c r="B14" s="138" t="s">
        <v>568</v>
      </c>
      <c r="C14" s="138"/>
      <c r="D14" s="138"/>
      <c r="E14" s="138"/>
      <c r="F14" s="138"/>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sheetData>
  <sheetProtection/>
  <mergeCells count="4">
    <mergeCell ref="G2:I2"/>
    <mergeCell ref="H6:I6"/>
    <mergeCell ref="B13:I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53.xml><?xml version="1.0" encoding="utf-8"?>
<worksheet xmlns="http://schemas.openxmlformats.org/spreadsheetml/2006/main" xmlns:r="http://schemas.openxmlformats.org/officeDocument/2006/relationships">
  <sheetPr>
    <tabColor theme="0" tint="-0.24997000396251678"/>
    <pageSetUpPr fitToPage="1"/>
  </sheetPr>
  <dimension ref="A1:T67"/>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39.00390625" style="1" customWidth="1"/>
    <col min="3" max="3" width="14.00390625" style="1" customWidth="1"/>
    <col min="4"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52</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SUM(N11:N12)</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161</v>
      </c>
      <c r="I10" s="5" t="str">
        <f>B10</f>
        <v>Skład</v>
      </c>
      <c r="J10" s="5" t="s">
        <v>530</v>
      </c>
      <c r="K10" s="5" t="s">
        <v>55</v>
      </c>
      <c r="L10" s="5" t="s">
        <v>56</v>
      </c>
      <c r="M10" s="5" t="s">
        <v>57</v>
      </c>
      <c r="N10" s="5" t="s">
        <v>18</v>
      </c>
    </row>
    <row r="11" spans="1:14" ht="166.5" customHeight="1">
      <c r="A11" s="51" t="s">
        <v>3</v>
      </c>
      <c r="B11" s="52" t="s">
        <v>571</v>
      </c>
      <c r="C11" s="52" t="s">
        <v>433</v>
      </c>
      <c r="D11" s="52" t="s">
        <v>434</v>
      </c>
      <c r="E11" s="99">
        <v>360</v>
      </c>
      <c r="F11" s="53" t="s">
        <v>90</v>
      </c>
      <c r="G11" s="54" t="s">
        <v>115</v>
      </c>
      <c r="H11" s="100"/>
      <c r="I11" s="100"/>
      <c r="J11" s="55"/>
      <c r="K11" s="54"/>
      <c r="L11" s="54" t="str">
        <f>IF(K11=0,"0,00",IF(K11&gt;0,ROUND(E11/K11,2)))</f>
        <v>0,00</v>
      </c>
      <c r="M11" s="54"/>
      <c r="N11" s="56">
        <f>ROUND(L11*ROUND(M11,2),2)</f>
        <v>0</v>
      </c>
    </row>
    <row r="12" spans="1:14" ht="161.25" customHeight="1">
      <c r="A12" s="21" t="s">
        <v>4</v>
      </c>
      <c r="B12" s="37" t="s">
        <v>572</v>
      </c>
      <c r="C12" s="37" t="s">
        <v>435</v>
      </c>
      <c r="D12" s="37" t="s">
        <v>546</v>
      </c>
      <c r="E12" s="85">
        <v>250</v>
      </c>
      <c r="F12" s="21" t="s">
        <v>90</v>
      </c>
      <c r="G12" s="15" t="s">
        <v>115</v>
      </c>
      <c r="H12" s="82"/>
      <c r="I12" s="82"/>
      <c r="J12" s="16"/>
      <c r="K12" s="15"/>
      <c r="L12" s="15" t="str">
        <f>IF(K12=0,"0,00",IF(K12&gt;0,ROUND(E12/K12,2)))</f>
        <v>0,00</v>
      </c>
      <c r="M12" s="15"/>
      <c r="N12" s="17">
        <f>ROUND(L12*ROUND(M12,2),2)</f>
        <v>0</v>
      </c>
    </row>
    <row r="13" spans="1:17" ht="13.5">
      <c r="A13" s="9"/>
      <c r="B13" s="46"/>
      <c r="C13" s="46"/>
      <c r="D13" s="46"/>
      <c r="E13" s="47"/>
      <c r="F13" s="9"/>
      <c r="G13" s="48"/>
      <c r="H13" s="48"/>
      <c r="I13" s="48"/>
      <c r="J13" s="49"/>
      <c r="K13" s="48"/>
      <c r="L13" s="48"/>
      <c r="M13" s="48"/>
      <c r="N13" s="50"/>
      <c r="Q13" s="1"/>
    </row>
    <row r="14" spans="1:17" ht="24" customHeight="1">
      <c r="A14" s="9"/>
      <c r="B14" s="138" t="s">
        <v>421</v>
      </c>
      <c r="C14" s="138"/>
      <c r="D14" s="138"/>
      <c r="E14" s="138"/>
      <c r="F14" s="138"/>
      <c r="G14" s="138"/>
      <c r="H14" s="48"/>
      <c r="I14" s="48"/>
      <c r="J14" s="49"/>
      <c r="K14" s="48"/>
      <c r="L14" s="48"/>
      <c r="M14" s="48"/>
      <c r="N14" s="50"/>
      <c r="Q14" s="1"/>
    </row>
    <row r="15" spans="1:17" ht="21.75" customHeight="1">
      <c r="A15" s="9"/>
      <c r="B15" s="138" t="s">
        <v>569</v>
      </c>
      <c r="C15" s="138"/>
      <c r="D15" s="138"/>
      <c r="E15" s="138"/>
      <c r="F15" s="138"/>
      <c r="G15" s="138"/>
      <c r="H15" s="48"/>
      <c r="I15" s="48"/>
      <c r="J15" s="49"/>
      <c r="K15" s="48"/>
      <c r="L15" s="48"/>
      <c r="M15" s="48"/>
      <c r="N15" s="50"/>
      <c r="Q15" s="1"/>
    </row>
    <row r="16" spans="2:17" ht="24.75" customHeight="1">
      <c r="B16" s="138" t="s">
        <v>570</v>
      </c>
      <c r="C16" s="138"/>
      <c r="D16" s="138"/>
      <c r="E16" s="138"/>
      <c r="F16" s="138"/>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sheetData>
  <sheetProtection/>
  <mergeCells count="5">
    <mergeCell ref="G2:I2"/>
    <mergeCell ref="H6:I6"/>
    <mergeCell ref="B14:G14"/>
    <mergeCell ref="B15:G15"/>
    <mergeCell ref="B16:F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54.xml><?xml version="1.0" encoding="utf-8"?>
<worksheet xmlns="http://schemas.openxmlformats.org/spreadsheetml/2006/main" xmlns:r="http://schemas.openxmlformats.org/officeDocument/2006/relationships">
  <sheetPr>
    <tabColor theme="0" tint="-0.24997000396251678"/>
    <pageSetUpPr fitToPage="1"/>
  </sheetPr>
  <dimension ref="A1:S165"/>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1.375" style="1" customWidth="1"/>
    <col min="3" max="3" width="17.50390625" style="1" customWidth="1"/>
    <col min="4" max="4" width="27.50390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2" width="15.375" style="1" customWidth="1"/>
    <col min="13" max="13" width="21.625" style="1" customWidth="1"/>
    <col min="14" max="14" width="8.003906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DFP.271.27.2019.LS</v>
      </c>
      <c r="M1" s="39" t="s">
        <v>117</v>
      </c>
      <c r="R1" s="2"/>
      <c r="S1" s="2"/>
    </row>
    <row r="2" spans="7:9" ht="13.5">
      <c r="G2" s="138"/>
      <c r="H2" s="138"/>
      <c r="I2" s="138"/>
    </row>
    <row r="3" ht="13.5">
      <c r="M3" s="39" t="s">
        <v>127</v>
      </c>
    </row>
    <row r="4" spans="2:16" ht="13.5">
      <c r="B4" s="4" t="s">
        <v>15</v>
      </c>
      <c r="C4" s="5">
        <v>53</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139">
        <f>SUM(M11:M11)</f>
        <v>0</v>
      </c>
      <c r="I6" s="14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3" s="4" customFormat="1" ht="73.5" customHeight="1">
      <c r="A10" s="5" t="s">
        <v>86</v>
      </c>
      <c r="B10" s="5" t="s">
        <v>16</v>
      </c>
      <c r="C10" s="5" t="s">
        <v>17</v>
      </c>
      <c r="D10" s="5" t="s">
        <v>155</v>
      </c>
      <c r="E10" s="36" t="s">
        <v>123</v>
      </c>
      <c r="F10" s="14"/>
      <c r="G10" s="5" t="str">
        <f>"Nazwa handlowa /
"&amp;C10&amp;" / 
"&amp;D10</f>
        <v>Nazwa handlowa /
Dawka / 
Postać / Opakowanie</v>
      </c>
      <c r="H10" s="5" t="s">
        <v>161</v>
      </c>
      <c r="I10" s="5" t="str">
        <f>B10</f>
        <v>Skład</v>
      </c>
      <c r="J10" s="5" t="s">
        <v>530</v>
      </c>
      <c r="K10" s="5" t="s">
        <v>522</v>
      </c>
      <c r="L10" s="5" t="s">
        <v>523</v>
      </c>
      <c r="M10" s="5" t="s">
        <v>18</v>
      </c>
    </row>
    <row r="11" spans="1:13" ht="68.25" customHeight="1">
      <c r="A11" s="21" t="s">
        <v>3</v>
      </c>
      <c r="B11" s="37" t="s">
        <v>436</v>
      </c>
      <c r="C11" s="37" t="s">
        <v>437</v>
      </c>
      <c r="D11" s="37" t="s">
        <v>438</v>
      </c>
      <c r="E11" s="85">
        <v>150</v>
      </c>
      <c r="F11" s="44" t="s">
        <v>521</v>
      </c>
      <c r="G11" s="15" t="s">
        <v>115</v>
      </c>
      <c r="H11" s="15"/>
      <c r="I11" s="15"/>
      <c r="J11" s="16"/>
      <c r="K11" s="15"/>
      <c r="L11" s="15"/>
      <c r="M11" s="17">
        <f>ROUND(K11*ROUND(L11,2),2)</f>
        <v>0</v>
      </c>
    </row>
    <row r="12" ht="13.5">
      <c r="P12" s="1"/>
    </row>
    <row r="13" ht="13.5">
      <c r="P13" s="1"/>
    </row>
    <row r="14" spans="2:16" ht="33" customHeight="1">
      <c r="B14" s="132"/>
      <c r="C14" s="132"/>
      <c r="D14" s="132"/>
      <c r="E14" s="132"/>
      <c r="F14" s="132"/>
      <c r="G14" s="132"/>
      <c r="H14" s="132"/>
      <c r="I14" s="132"/>
      <c r="J14" s="132"/>
      <c r="P14" s="1"/>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row r="88" ht="13.5">
      <c r="P88" s="1"/>
    </row>
    <row r="89" ht="13.5">
      <c r="P89" s="1"/>
    </row>
    <row r="90" ht="13.5">
      <c r="P90" s="1"/>
    </row>
    <row r="91" ht="13.5">
      <c r="P91" s="1"/>
    </row>
    <row r="92" ht="13.5">
      <c r="P92" s="1"/>
    </row>
    <row r="93" ht="13.5">
      <c r="P93" s="1"/>
    </row>
    <row r="94" ht="13.5">
      <c r="P94" s="1"/>
    </row>
    <row r="95" ht="13.5">
      <c r="P95" s="1"/>
    </row>
    <row r="96" ht="13.5">
      <c r="P96" s="1"/>
    </row>
    <row r="97" ht="13.5">
      <c r="P97" s="1"/>
    </row>
    <row r="98" ht="13.5">
      <c r="P98" s="1"/>
    </row>
    <row r="99" ht="13.5">
      <c r="P99" s="1"/>
    </row>
    <row r="100" ht="13.5">
      <c r="P100" s="1"/>
    </row>
    <row r="101" ht="13.5">
      <c r="P101" s="1"/>
    </row>
    <row r="102" ht="13.5">
      <c r="P102" s="1"/>
    </row>
    <row r="103" ht="13.5">
      <c r="P103" s="1"/>
    </row>
    <row r="104" ht="13.5">
      <c r="P104" s="1"/>
    </row>
    <row r="105" ht="13.5">
      <c r="P105" s="1"/>
    </row>
    <row r="106" ht="13.5">
      <c r="P106" s="1"/>
    </row>
    <row r="107" ht="13.5">
      <c r="P107" s="1"/>
    </row>
    <row r="108" ht="13.5">
      <c r="P108" s="1"/>
    </row>
    <row r="109" ht="13.5">
      <c r="P109" s="1"/>
    </row>
    <row r="110" ht="13.5">
      <c r="P110" s="1"/>
    </row>
    <row r="111" ht="13.5">
      <c r="P111" s="1"/>
    </row>
    <row r="112" ht="13.5">
      <c r="P112" s="1"/>
    </row>
    <row r="113" ht="13.5">
      <c r="P113" s="1"/>
    </row>
    <row r="114" ht="13.5">
      <c r="P114" s="1"/>
    </row>
    <row r="115" ht="13.5">
      <c r="P115" s="1"/>
    </row>
    <row r="116" ht="13.5">
      <c r="P116" s="1"/>
    </row>
    <row r="117" ht="13.5">
      <c r="P117" s="1"/>
    </row>
    <row r="118" ht="13.5">
      <c r="P118" s="1"/>
    </row>
    <row r="119" ht="13.5">
      <c r="P119" s="1"/>
    </row>
    <row r="120" ht="13.5">
      <c r="P120" s="1"/>
    </row>
    <row r="121" ht="13.5">
      <c r="P121" s="1"/>
    </row>
    <row r="122" ht="13.5">
      <c r="P122" s="1"/>
    </row>
    <row r="123" ht="13.5">
      <c r="P123" s="1"/>
    </row>
    <row r="124" ht="13.5">
      <c r="P124" s="1"/>
    </row>
    <row r="125" ht="13.5">
      <c r="P125" s="1"/>
    </row>
    <row r="126" ht="13.5">
      <c r="P126" s="1"/>
    </row>
    <row r="127" ht="13.5">
      <c r="P127" s="1"/>
    </row>
    <row r="128" ht="13.5">
      <c r="P128" s="1"/>
    </row>
    <row r="129" ht="13.5">
      <c r="P129" s="1"/>
    </row>
    <row r="130" ht="13.5">
      <c r="P130" s="1"/>
    </row>
    <row r="131" ht="13.5">
      <c r="P131" s="1"/>
    </row>
    <row r="132" ht="13.5">
      <c r="P132" s="1"/>
    </row>
    <row r="133" ht="13.5">
      <c r="P133" s="1"/>
    </row>
    <row r="134" ht="13.5">
      <c r="P134" s="1"/>
    </row>
    <row r="135" ht="13.5">
      <c r="P135" s="1"/>
    </row>
    <row r="136" ht="13.5">
      <c r="P136" s="1"/>
    </row>
    <row r="137" ht="13.5">
      <c r="P137" s="1"/>
    </row>
    <row r="138" ht="13.5">
      <c r="P138" s="1"/>
    </row>
    <row r="139" ht="13.5">
      <c r="P139" s="1"/>
    </row>
    <row r="140" ht="13.5">
      <c r="P140" s="1"/>
    </row>
    <row r="141" ht="13.5">
      <c r="P141" s="1"/>
    </row>
    <row r="142" ht="13.5">
      <c r="P142" s="1"/>
    </row>
    <row r="143" ht="13.5">
      <c r="P143" s="1"/>
    </row>
    <row r="144" ht="13.5">
      <c r="P144" s="1"/>
    </row>
    <row r="145" ht="13.5">
      <c r="P145" s="1"/>
    </row>
    <row r="146" ht="13.5">
      <c r="P146" s="1"/>
    </row>
    <row r="147" ht="13.5">
      <c r="P147" s="1"/>
    </row>
    <row r="148" ht="13.5">
      <c r="P148" s="1"/>
    </row>
    <row r="149" ht="13.5">
      <c r="P149" s="1"/>
    </row>
    <row r="150" ht="13.5">
      <c r="P150" s="1"/>
    </row>
    <row r="151" ht="13.5">
      <c r="P151" s="1"/>
    </row>
    <row r="152" ht="13.5">
      <c r="P152" s="1"/>
    </row>
    <row r="153" ht="13.5">
      <c r="P153" s="1"/>
    </row>
    <row r="154" ht="13.5">
      <c r="P154" s="1"/>
    </row>
    <row r="155" ht="13.5">
      <c r="P155" s="1"/>
    </row>
    <row r="156" ht="13.5">
      <c r="P156" s="1"/>
    </row>
    <row r="157" ht="13.5">
      <c r="P157" s="1"/>
    </row>
    <row r="158" ht="13.5">
      <c r="P158" s="1"/>
    </row>
    <row r="159" ht="13.5">
      <c r="P159" s="1"/>
    </row>
    <row r="160" ht="13.5">
      <c r="P160" s="1"/>
    </row>
    <row r="161" ht="13.5">
      <c r="P161" s="1"/>
    </row>
    <row r="162" ht="13.5">
      <c r="P162" s="1"/>
    </row>
    <row r="163" ht="13.5">
      <c r="P163" s="1"/>
    </row>
    <row r="164" ht="13.5">
      <c r="P164" s="1"/>
    </row>
    <row r="165" ht="13.5">
      <c r="P165" s="1"/>
    </row>
  </sheetData>
  <sheetProtection/>
  <mergeCells count="3">
    <mergeCell ref="G2:I2"/>
    <mergeCell ref="H6:I6"/>
    <mergeCell ref="B14:J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55.xml><?xml version="1.0" encoding="utf-8"?>
<worksheet xmlns="http://schemas.openxmlformats.org/spreadsheetml/2006/main" xmlns:r="http://schemas.openxmlformats.org/officeDocument/2006/relationships">
  <sheetPr>
    <tabColor theme="0" tint="-0.24997000396251678"/>
    <pageSetUpPr fitToPage="1"/>
  </sheetPr>
  <dimension ref="A1:T163"/>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30.00390625" style="1" customWidth="1"/>
    <col min="3" max="3" width="24.625" style="1" customWidth="1"/>
    <col min="4" max="4" width="17.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1" width="4.50390625" style="1" hidden="1" customWidth="1"/>
    <col min="12" max="13" width="15.375" style="1" customWidth="1"/>
    <col min="14" max="14" width="22.0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54</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537</v>
      </c>
      <c r="I10" s="5" t="str">
        <f>B10</f>
        <v>Skład</v>
      </c>
      <c r="J10" s="5" t="s">
        <v>530</v>
      </c>
      <c r="K10" s="42"/>
      <c r="L10" s="5" t="s">
        <v>56</v>
      </c>
      <c r="M10" s="5" t="s">
        <v>57</v>
      </c>
      <c r="N10" s="5" t="s">
        <v>18</v>
      </c>
    </row>
    <row r="11" spans="1:14" ht="166.5" customHeight="1">
      <c r="A11" s="51" t="s">
        <v>3</v>
      </c>
      <c r="B11" s="52" t="s">
        <v>439</v>
      </c>
      <c r="C11" s="52" t="s">
        <v>524</v>
      </c>
      <c r="D11" s="52" t="s">
        <v>440</v>
      </c>
      <c r="E11" s="99">
        <v>3000</v>
      </c>
      <c r="F11" s="53" t="s">
        <v>184</v>
      </c>
      <c r="G11" s="54" t="s">
        <v>115</v>
      </c>
      <c r="H11" s="54"/>
      <c r="I11" s="54"/>
      <c r="J11" s="55"/>
      <c r="K11" s="55"/>
      <c r="L11" s="54"/>
      <c r="M11" s="54"/>
      <c r="N11" s="56">
        <f>ROUND(L11*ROUND(M11,2),2)</f>
        <v>0</v>
      </c>
    </row>
    <row r="12" spans="1:14" ht="15" customHeight="1">
      <c r="A12" s="57"/>
      <c r="B12" s="58"/>
      <c r="C12" s="58"/>
      <c r="D12" s="58"/>
      <c r="E12" s="59"/>
      <c r="F12" s="57"/>
      <c r="G12" s="60"/>
      <c r="H12" s="60"/>
      <c r="I12" s="60"/>
      <c r="J12" s="61"/>
      <c r="K12" s="61"/>
      <c r="L12" s="60"/>
      <c r="M12" s="60"/>
      <c r="N12" s="62"/>
    </row>
    <row r="13" ht="13.5">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row r="146" ht="13.5">
      <c r="Q146"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row r="158" ht="13.5">
      <c r="Q158" s="1"/>
    </row>
    <row r="159" ht="13.5">
      <c r="Q159" s="1"/>
    </row>
    <row r="160" ht="13.5">
      <c r="Q160" s="1"/>
    </row>
    <row r="161" ht="13.5">
      <c r="Q161" s="1"/>
    </row>
    <row r="162" ht="13.5">
      <c r="Q162" s="1"/>
    </row>
    <row r="163" ht="13.5">
      <c r="Q163"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56.xml><?xml version="1.0" encoding="utf-8"?>
<worksheet xmlns="http://schemas.openxmlformats.org/spreadsheetml/2006/main" xmlns:r="http://schemas.openxmlformats.org/officeDocument/2006/relationships">
  <sheetPr>
    <tabColor theme="0" tint="-0.24997000396251678"/>
    <pageSetUpPr fitToPage="1"/>
  </sheetPr>
  <dimension ref="A1:T164"/>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42.375" style="1" customWidth="1"/>
    <col min="3" max="3" width="11.00390625" style="1" customWidth="1"/>
    <col min="4" max="4" width="22.50390625" style="1" customWidth="1"/>
    <col min="5" max="5" width="10.50390625" style="23" customWidth="1"/>
    <col min="6" max="6" width="9.1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0.3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55</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537</v>
      </c>
      <c r="I10" s="5" t="str">
        <f>B10</f>
        <v>Skład</v>
      </c>
      <c r="J10" s="5" t="s">
        <v>530</v>
      </c>
      <c r="K10" s="5" t="s">
        <v>55</v>
      </c>
      <c r="L10" s="5" t="s">
        <v>56</v>
      </c>
      <c r="M10" s="5" t="s">
        <v>57</v>
      </c>
      <c r="N10" s="5" t="s">
        <v>18</v>
      </c>
    </row>
    <row r="11" spans="1:14" ht="327.75" customHeight="1">
      <c r="A11" s="21" t="s">
        <v>3</v>
      </c>
      <c r="B11" s="37" t="s">
        <v>441</v>
      </c>
      <c r="C11" s="37" t="s">
        <v>179</v>
      </c>
      <c r="D11" s="37" t="s">
        <v>442</v>
      </c>
      <c r="E11" s="85">
        <v>25600</v>
      </c>
      <c r="F11" s="14" t="s">
        <v>90</v>
      </c>
      <c r="G11" s="15" t="s">
        <v>115</v>
      </c>
      <c r="H11" s="82"/>
      <c r="I11" s="82"/>
      <c r="J11" s="16"/>
      <c r="K11" s="15"/>
      <c r="L11" s="15" t="str">
        <f>IF(K11=0,"0,00",IF(K11&gt;0,ROUND(E11/K11,2)))</f>
        <v>0,00</v>
      </c>
      <c r="M11" s="15"/>
      <c r="N11" s="17">
        <f>ROUND(L11*ROUND(M11,2),2)</f>
        <v>0</v>
      </c>
    </row>
    <row r="12" ht="13.5">
      <c r="Q12" s="1"/>
    </row>
    <row r="13" spans="2:17" ht="13.5">
      <c r="B13" s="2"/>
      <c r="Q13" s="1"/>
    </row>
    <row r="14" ht="13.5">
      <c r="Q14" s="1"/>
    </row>
    <row r="15" ht="13.5">
      <c r="Q15" s="1"/>
    </row>
    <row r="16" ht="13.5">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row r="146" ht="13.5">
      <c r="Q146"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row r="158" ht="13.5">
      <c r="Q158" s="1"/>
    </row>
    <row r="159" ht="13.5">
      <c r="Q159" s="1"/>
    </row>
    <row r="160" ht="13.5">
      <c r="Q160" s="1"/>
    </row>
    <row r="161" ht="13.5">
      <c r="Q161" s="1"/>
    </row>
    <row r="162" ht="13.5">
      <c r="Q162" s="1"/>
    </row>
    <row r="163" ht="13.5">
      <c r="Q163" s="1"/>
    </row>
    <row r="164" ht="13.5">
      <c r="Q164"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57.xml><?xml version="1.0" encoding="utf-8"?>
<worksheet xmlns="http://schemas.openxmlformats.org/spreadsheetml/2006/main" xmlns:r="http://schemas.openxmlformats.org/officeDocument/2006/relationships">
  <sheetPr>
    <tabColor theme="0" tint="-0.24997000396251678"/>
    <pageSetUpPr fitToPage="1"/>
  </sheetPr>
  <dimension ref="A1:S95"/>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31.125" style="1" customWidth="1"/>
    <col min="3" max="3" width="19.375" style="1" customWidth="1"/>
    <col min="4" max="4" width="20.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2" width="15.375" style="1" customWidth="1"/>
    <col min="13" max="13" width="22.125" style="1" customWidth="1"/>
    <col min="14" max="14" width="8.003906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DFP.271.27.2019.LS</v>
      </c>
      <c r="M1" s="39" t="s">
        <v>117</v>
      </c>
      <c r="R1" s="2"/>
      <c r="S1" s="2"/>
    </row>
    <row r="2" spans="7:9" ht="13.5">
      <c r="G2" s="138"/>
      <c r="H2" s="138"/>
      <c r="I2" s="138"/>
    </row>
    <row r="3" ht="13.5">
      <c r="M3" s="39" t="s">
        <v>127</v>
      </c>
    </row>
    <row r="4" spans="2:16" ht="13.5">
      <c r="B4" s="4" t="s">
        <v>15</v>
      </c>
      <c r="C4" s="5">
        <v>56</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139">
        <f>SUM(M11:M11)</f>
        <v>0</v>
      </c>
      <c r="I6" s="14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3" s="4" customFormat="1" ht="73.5" customHeight="1">
      <c r="A10" s="5" t="s">
        <v>86</v>
      </c>
      <c r="B10" s="5" t="s">
        <v>16</v>
      </c>
      <c r="C10" s="5" t="s">
        <v>17</v>
      </c>
      <c r="D10" s="5" t="s">
        <v>114</v>
      </c>
      <c r="E10" s="36" t="s">
        <v>123</v>
      </c>
      <c r="F10" s="14"/>
      <c r="G10" s="5" t="str">
        <f>"Nazwa handlowa /
"&amp;C10&amp;" / 
"&amp;D10</f>
        <v>Nazwa handlowa /
Dawka / 
Postać /Opakowanie</v>
      </c>
      <c r="H10" s="70" t="s">
        <v>537</v>
      </c>
      <c r="I10" s="5" t="str">
        <f>B10</f>
        <v>Skład</v>
      </c>
      <c r="J10" s="70" t="s">
        <v>538</v>
      </c>
      <c r="K10" s="5" t="s">
        <v>526</v>
      </c>
      <c r="L10" s="5" t="s">
        <v>527</v>
      </c>
      <c r="M10" s="5" t="s">
        <v>18</v>
      </c>
    </row>
    <row r="11" spans="1:13" ht="108.75" customHeight="1">
      <c r="A11" s="21" t="s">
        <v>3</v>
      </c>
      <c r="B11" s="37" t="s">
        <v>443</v>
      </c>
      <c r="C11" s="37" t="s">
        <v>444</v>
      </c>
      <c r="D11" s="37" t="s">
        <v>445</v>
      </c>
      <c r="E11" s="85">
        <v>200</v>
      </c>
      <c r="F11" s="14" t="s">
        <v>525</v>
      </c>
      <c r="G11" s="15" t="s">
        <v>115</v>
      </c>
      <c r="H11" s="82"/>
      <c r="I11" s="82"/>
      <c r="J11" s="16"/>
      <c r="K11" s="15"/>
      <c r="L11" s="15"/>
      <c r="M11" s="17">
        <f>ROUND(K11*ROUND(L11,2),2)</f>
        <v>0</v>
      </c>
    </row>
    <row r="12" ht="13.5">
      <c r="P12" s="1"/>
    </row>
    <row r="13" spans="2:16" ht="13.5">
      <c r="B13" s="2"/>
      <c r="P13" s="1"/>
    </row>
    <row r="14" ht="13.5">
      <c r="P14" s="1"/>
    </row>
    <row r="15" ht="13.5">
      <c r="P15" s="1"/>
    </row>
    <row r="16" ht="13.5">
      <c r="P16" s="1"/>
    </row>
    <row r="17" ht="13.5">
      <c r="P17" s="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row r="84" ht="13.5">
      <c r="P84" s="1"/>
    </row>
    <row r="85" ht="13.5">
      <c r="P85" s="1"/>
    </row>
    <row r="86" ht="13.5">
      <c r="P86" s="1"/>
    </row>
    <row r="87" ht="13.5">
      <c r="P87" s="1"/>
    </row>
    <row r="88" ht="13.5">
      <c r="P88" s="1"/>
    </row>
    <row r="89" ht="13.5">
      <c r="P89" s="1"/>
    </row>
    <row r="90" ht="13.5">
      <c r="P90" s="1"/>
    </row>
    <row r="91" ht="13.5">
      <c r="P91" s="1"/>
    </row>
    <row r="92" ht="13.5">
      <c r="P92" s="1"/>
    </row>
    <row r="93" ht="13.5">
      <c r="P93" s="1"/>
    </row>
    <row r="94" ht="13.5">
      <c r="P94" s="1"/>
    </row>
    <row r="95" ht="13.5">
      <c r="P95"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58.xml><?xml version="1.0" encoding="utf-8"?>
<worksheet xmlns="http://schemas.openxmlformats.org/spreadsheetml/2006/main" xmlns:r="http://schemas.openxmlformats.org/officeDocument/2006/relationships">
  <sheetPr>
    <tabColor theme="0" tint="-0.24997000396251678"/>
    <pageSetUpPr fitToPage="1"/>
  </sheetPr>
  <dimension ref="A1:T73"/>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4.50390625" style="1" customWidth="1"/>
    <col min="3" max="3" width="24.125" style="1" customWidth="1"/>
    <col min="4" max="4" width="24.875" style="1" customWidth="1"/>
    <col min="5" max="5" width="10.50390625" style="23" customWidth="1"/>
    <col min="6" max="6" width="9.3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1.87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57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SUM(N11:N11)</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70" t="s">
        <v>118</v>
      </c>
      <c r="I10" s="5" t="str">
        <f>B10</f>
        <v>Skład</v>
      </c>
      <c r="J10" s="5" t="s">
        <v>119</v>
      </c>
      <c r="K10" s="5" t="s">
        <v>55</v>
      </c>
      <c r="L10" s="5" t="s">
        <v>56</v>
      </c>
      <c r="M10" s="5" t="s">
        <v>57</v>
      </c>
      <c r="N10" s="5" t="s">
        <v>18</v>
      </c>
    </row>
    <row r="11" spans="1:14" ht="71.25" customHeight="1">
      <c r="A11" s="51" t="s">
        <v>3</v>
      </c>
      <c r="B11" s="52" t="s">
        <v>446</v>
      </c>
      <c r="C11" s="52" t="s">
        <v>528</v>
      </c>
      <c r="D11" s="52" t="s">
        <v>447</v>
      </c>
      <c r="E11" s="99">
        <v>50</v>
      </c>
      <c r="F11" s="53" t="s">
        <v>90</v>
      </c>
      <c r="G11" s="54" t="s">
        <v>115</v>
      </c>
      <c r="H11" s="100"/>
      <c r="I11" s="100"/>
      <c r="J11" s="55"/>
      <c r="K11" s="54"/>
      <c r="L11" s="54" t="str">
        <f>IF(K11=0,"0,00",IF(K11&gt;0,ROUND(E11/K11,2)))</f>
        <v>0,00</v>
      </c>
      <c r="M11" s="54"/>
      <c r="N11" s="56">
        <f>ROUND(L11*ROUND(M11,2),2)</f>
        <v>0</v>
      </c>
    </row>
    <row r="12" spans="1:14" ht="13.5">
      <c r="A12" s="57"/>
      <c r="B12" s="58"/>
      <c r="C12" s="58"/>
      <c r="D12" s="58"/>
      <c r="E12" s="59"/>
      <c r="F12" s="57"/>
      <c r="G12" s="60"/>
      <c r="H12" s="60"/>
      <c r="I12" s="60"/>
      <c r="J12" s="61"/>
      <c r="K12" s="60"/>
      <c r="L12" s="60"/>
      <c r="M12" s="60"/>
      <c r="N12" s="62"/>
    </row>
    <row r="13" spans="1:17" ht="13.5">
      <c r="A13" s="9"/>
      <c r="B13" s="46"/>
      <c r="C13" s="46"/>
      <c r="D13" s="46"/>
      <c r="E13" s="47"/>
      <c r="F13" s="9"/>
      <c r="G13" s="48"/>
      <c r="H13" s="48"/>
      <c r="I13" s="48"/>
      <c r="J13" s="49"/>
      <c r="K13" s="48"/>
      <c r="L13" s="48"/>
      <c r="M13" s="48"/>
      <c r="N13" s="50"/>
      <c r="Q13" s="1"/>
    </row>
    <row r="14" ht="13.5">
      <c r="Q14" s="1"/>
    </row>
    <row r="15" ht="13.5">
      <c r="Q15" s="1"/>
    </row>
    <row r="16" spans="2:17" ht="13.5">
      <c r="B16" s="2"/>
      <c r="Q16" s="1"/>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59.xml><?xml version="1.0" encoding="utf-8"?>
<worksheet xmlns="http://schemas.openxmlformats.org/spreadsheetml/2006/main" xmlns:r="http://schemas.openxmlformats.org/officeDocument/2006/relationships">
  <sheetPr>
    <tabColor theme="0" tint="-0.24997000396251678"/>
    <pageSetUpPr fitToPage="1"/>
  </sheetPr>
  <dimension ref="A1:T208"/>
  <sheetViews>
    <sheetView showGridLines="0" view="pageBreakPreview" zoomScale="80" zoomScaleNormal="80" zoomScaleSheetLayoutView="80" zoomScalePageLayoutView="80" workbookViewId="0" topLeftCell="A7">
      <selection activeCell="B14" sqref="B14:F14"/>
    </sheetView>
  </sheetViews>
  <sheetFormatPr defaultColWidth="9.125" defaultRowHeight="12.75"/>
  <cols>
    <col min="1" max="1" width="5.125" style="1" customWidth="1"/>
    <col min="2" max="2" width="23.50390625" style="1" customWidth="1"/>
    <col min="3" max="4" width="20.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2.0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58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SUM(N11:N15)</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1" customHeight="1">
      <c r="A11" s="21" t="s">
        <v>3</v>
      </c>
      <c r="B11" s="43" t="s">
        <v>529</v>
      </c>
      <c r="C11" s="37" t="s">
        <v>448</v>
      </c>
      <c r="D11" s="37" t="s">
        <v>449</v>
      </c>
      <c r="E11" s="85">
        <v>2200</v>
      </c>
      <c r="F11" s="14" t="s">
        <v>90</v>
      </c>
      <c r="G11" s="15" t="s">
        <v>115</v>
      </c>
      <c r="H11" s="82"/>
      <c r="I11" s="82"/>
      <c r="J11" s="16"/>
      <c r="K11" s="15"/>
      <c r="L11" s="15" t="str">
        <f>IF(K11=0,"0,00",IF(K11&gt;0,ROUND(E11/K11,2)))</f>
        <v>0,00</v>
      </c>
      <c r="M11" s="15"/>
      <c r="N11" s="17">
        <f>ROUND(L11*ROUND(M11,2),2)</f>
        <v>0</v>
      </c>
    </row>
    <row r="12" spans="1:17" ht="50.25" customHeight="1">
      <c r="A12" s="21" t="s">
        <v>4</v>
      </c>
      <c r="B12" s="37" t="s">
        <v>529</v>
      </c>
      <c r="C12" s="37" t="s">
        <v>450</v>
      </c>
      <c r="D12" s="37" t="s">
        <v>451</v>
      </c>
      <c r="E12" s="85">
        <v>30000</v>
      </c>
      <c r="F12" s="14" t="s">
        <v>90</v>
      </c>
      <c r="G12" s="15" t="s">
        <v>115</v>
      </c>
      <c r="H12" s="82"/>
      <c r="I12" s="82"/>
      <c r="J12" s="16"/>
      <c r="K12" s="15"/>
      <c r="L12" s="15" t="str">
        <f>IF(K12=0,"0,00",IF(K12&gt;0,ROUND(E12/K12,2)))</f>
        <v>0,00</v>
      </c>
      <c r="M12" s="15"/>
      <c r="N12" s="17">
        <f>ROUND(L12*ROUND(M12,2),2)</f>
        <v>0</v>
      </c>
      <c r="Q12" s="1"/>
    </row>
    <row r="13" spans="1:17" ht="52.5" customHeight="1">
      <c r="A13" s="21" t="s">
        <v>5</v>
      </c>
      <c r="B13" s="37" t="s">
        <v>529</v>
      </c>
      <c r="C13" s="37" t="s">
        <v>452</v>
      </c>
      <c r="D13" s="37" t="s">
        <v>451</v>
      </c>
      <c r="E13" s="85">
        <v>12600</v>
      </c>
      <c r="F13" s="14" t="s">
        <v>90</v>
      </c>
      <c r="G13" s="15" t="s">
        <v>115</v>
      </c>
      <c r="H13" s="82"/>
      <c r="I13" s="82"/>
      <c r="J13" s="16"/>
      <c r="K13" s="15"/>
      <c r="L13" s="15" t="str">
        <f>IF(K13=0,"0,00",IF(K13&gt;0,ROUND(E13/K13,2)))</f>
        <v>0,00</v>
      </c>
      <c r="M13" s="15"/>
      <c r="N13" s="17">
        <f>ROUND(L13*ROUND(M13,2),2)</f>
        <v>0</v>
      </c>
      <c r="Q13" s="1"/>
    </row>
    <row r="14" spans="1:17" ht="54" customHeight="1">
      <c r="A14" s="21" t="s">
        <v>6</v>
      </c>
      <c r="B14" s="75" t="s">
        <v>529</v>
      </c>
      <c r="C14" s="21" t="s">
        <v>453</v>
      </c>
      <c r="D14" s="21" t="s">
        <v>451</v>
      </c>
      <c r="E14" s="86">
        <v>3500</v>
      </c>
      <c r="F14" s="14" t="s">
        <v>90</v>
      </c>
      <c r="G14" s="15" t="s">
        <v>115</v>
      </c>
      <c r="H14" s="83"/>
      <c r="I14" s="83"/>
      <c r="J14" s="21"/>
      <c r="K14" s="21"/>
      <c r="L14" s="15" t="str">
        <f>IF(K14=0,"0,00",IF(K14&gt;0,ROUND(E14/K14,2)))</f>
        <v>0,00</v>
      </c>
      <c r="M14" s="21"/>
      <c r="N14" s="17">
        <f>ROUND(L14*ROUND(M14,2),2)</f>
        <v>0</v>
      </c>
      <c r="Q14" s="1"/>
    </row>
    <row r="15" spans="1:17" ht="54" customHeight="1">
      <c r="A15" s="21" t="s">
        <v>58</v>
      </c>
      <c r="B15" s="21" t="s">
        <v>529</v>
      </c>
      <c r="C15" s="21" t="s">
        <v>454</v>
      </c>
      <c r="D15" s="21" t="s">
        <v>455</v>
      </c>
      <c r="E15" s="86">
        <v>300</v>
      </c>
      <c r="F15" s="14" t="s">
        <v>90</v>
      </c>
      <c r="G15" s="15" t="s">
        <v>115</v>
      </c>
      <c r="H15" s="83"/>
      <c r="I15" s="83"/>
      <c r="J15" s="21"/>
      <c r="K15" s="21"/>
      <c r="L15" s="15" t="str">
        <f>IF(K15=0,"0,00",IF(K15&gt;0,ROUND(E15/K15,2)))</f>
        <v>0,00</v>
      </c>
      <c r="M15" s="21"/>
      <c r="N15" s="17">
        <f>ROUND(L15*ROUND(M15,2),2)</f>
        <v>0</v>
      </c>
      <c r="Q15" s="1"/>
    </row>
    <row r="16" ht="13.5">
      <c r="Q16" s="1"/>
    </row>
    <row r="17" spans="2:17" ht="27.75" customHeight="1">
      <c r="B17" s="138" t="s">
        <v>164</v>
      </c>
      <c r="C17" s="138"/>
      <c r="D17" s="138"/>
      <c r="E17" s="138"/>
      <c r="F17" s="138"/>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row r="87" ht="13.5">
      <c r="Q87" s="1"/>
    </row>
    <row r="88" ht="13.5">
      <c r="Q88" s="1"/>
    </row>
    <row r="89" ht="13.5">
      <c r="Q89" s="1"/>
    </row>
    <row r="90" ht="13.5">
      <c r="Q90" s="1"/>
    </row>
    <row r="91" ht="13.5">
      <c r="Q91" s="1"/>
    </row>
    <row r="92" ht="13.5">
      <c r="Q92" s="1"/>
    </row>
    <row r="93" ht="13.5">
      <c r="Q93" s="1"/>
    </row>
    <row r="94" ht="13.5">
      <c r="Q94" s="1"/>
    </row>
    <row r="95" ht="13.5">
      <c r="Q95"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row r="158" ht="13.5">
      <c r="Q158" s="1"/>
    </row>
    <row r="159" ht="13.5">
      <c r="Q159" s="1"/>
    </row>
    <row r="160" ht="13.5">
      <c r="Q160" s="1"/>
    </row>
    <row r="161" ht="13.5">
      <c r="Q161" s="1"/>
    </row>
    <row r="162" ht="13.5">
      <c r="Q162" s="1"/>
    </row>
    <row r="163" ht="13.5">
      <c r="Q163" s="1"/>
    </row>
    <row r="164" ht="13.5">
      <c r="Q164" s="1"/>
    </row>
    <row r="165" ht="13.5">
      <c r="Q165" s="1"/>
    </row>
    <row r="166" ht="13.5">
      <c r="Q166" s="1"/>
    </row>
    <row r="167" ht="13.5">
      <c r="Q167" s="1"/>
    </row>
    <row r="168" ht="13.5">
      <c r="Q168" s="1"/>
    </row>
    <row r="169" ht="13.5">
      <c r="Q169" s="1"/>
    </row>
    <row r="170" ht="13.5">
      <c r="Q170" s="1"/>
    </row>
    <row r="171" ht="13.5">
      <c r="Q171" s="1"/>
    </row>
    <row r="172" ht="13.5">
      <c r="Q172" s="1"/>
    </row>
    <row r="173" ht="13.5">
      <c r="Q173" s="1"/>
    </row>
    <row r="174" ht="13.5">
      <c r="Q174" s="1"/>
    </row>
    <row r="175" ht="13.5">
      <c r="Q175" s="1"/>
    </row>
    <row r="176" ht="13.5">
      <c r="Q176" s="1"/>
    </row>
    <row r="177" ht="13.5">
      <c r="Q177" s="1"/>
    </row>
    <row r="178" ht="13.5">
      <c r="Q178" s="1"/>
    </row>
    <row r="179" ht="13.5">
      <c r="Q179" s="1"/>
    </row>
    <row r="180" ht="13.5">
      <c r="Q180" s="1"/>
    </row>
    <row r="181" ht="13.5">
      <c r="Q181" s="1"/>
    </row>
    <row r="182" ht="13.5">
      <c r="Q182" s="1"/>
    </row>
    <row r="183" ht="13.5">
      <c r="Q183" s="1"/>
    </row>
    <row r="184" ht="13.5">
      <c r="Q184" s="1"/>
    </row>
    <row r="185" ht="13.5">
      <c r="Q185" s="1"/>
    </row>
    <row r="186" ht="13.5">
      <c r="Q186" s="1"/>
    </row>
    <row r="187" ht="13.5">
      <c r="Q187" s="1"/>
    </row>
    <row r="188" ht="13.5">
      <c r="Q188" s="1"/>
    </row>
    <row r="189" ht="13.5">
      <c r="Q189" s="1"/>
    </row>
    <row r="190" ht="13.5">
      <c r="Q190" s="1"/>
    </row>
    <row r="191" ht="13.5">
      <c r="Q191" s="1"/>
    </row>
    <row r="192" ht="13.5">
      <c r="Q192" s="1"/>
    </row>
    <row r="193" ht="13.5">
      <c r="Q193" s="1"/>
    </row>
    <row r="194" ht="13.5">
      <c r="Q194" s="1"/>
    </row>
    <row r="195" ht="13.5">
      <c r="Q195" s="1"/>
    </row>
    <row r="196" ht="13.5">
      <c r="Q196" s="1"/>
    </row>
    <row r="197" ht="13.5">
      <c r="Q197" s="1"/>
    </row>
    <row r="198" ht="13.5">
      <c r="Q198" s="1"/>
    </row>
    <row r="199" ht="13.5">
      <c r="Q199" s="1"/>
    </row>
    <row r="200" ht="13.5">
      <c r="Q200" s="1"/>
    </row>
    <row r="201" ht="13.5">
      <c r="Q201" s="1"/>
    </row>
    <row r="202" ht="13.5">
      <c r="Q202" s="1"/>
    </row>
    <row r="203" ht="13.5">
      <c r="Q203" s="1"/>
    </row>
    <row r="204" ht="13.5">
      <c r="Q204" s="1"/>
    </row>
    <row r="205" ht="13.5">
      <c r="Q205" s="1"/>
    </row>
    <row r="206" ht="13.5">
      <c r="Q206" s="1"/>
    </row>
    <row r="207" ht="13.5">
      <c r="Q207" s="1"/>
    </row>
    <row r="208" ht="13.5">
      <c r="Q208" s="1"/>
    </row>
  </sheetData>
  <sheetProtection/>
  <mergeCells count="3">
    <mergeCell ref="G2:I2"/>
    <mergeCell ref="H6:I6"/>
    <mergeCell ref="B17:F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S83"/>
  <sheetViews>
    <sheetView showGridLines="0" view="pageBreakPreview" zoomScale="80" zoomScaleNormal="80" zoomScaleSheetLayoutView="80" zoomScalePageLayoutView="85" workbookViewId="0" topLeftCell="A1">
      <selection activeCell="B14" sqref="B14:F14"/>
    </sheetView>
  </sheetViews>
  <sheetFormatPr defaultColWidth="9.125" defaultRowHeight="12.75"/>
  <cols>
    <col min="1" max="1" width="5.125" style="1" customWidth="1"/>
    <col min="2" max="2" width="18.00390625" style="1" customWidth="1"/>
    <col min="3" max="3" width="24.125" style="1" customWidth="1"/>
    <col min="4" max="4" width="24.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19.875" style="1" customWidth="1"/>
    <col min="11" max="13" width="15.375" style="1" customWidth="1"/>
    <col min="14" max="14" width="20.125" style="1" customWidth="1"/>
    <col min="15" max="15" width="15.875" style="1" customWidth="1"/>
    <col min="16" max="16" width="15.875" style="3" customWidth="1"/>
    <col min="17" max="17" width="15.875" style="1" customWidth="1"/>
    <col min="18" max="19" width="14.375" style="1" customWidth="1"/>
    <col min="20" max="20" width="15.375" style="1" customWidth="1"/>
    <col min="21" max="16384" width="9.125" style="1" customWidth="1"/>
  </cols>
  <sheetData>
    <row r="1" spans="2:19" ht="13.5">
      <c r="B1" s="2" t="str">
        <f>'formularz oferty'!C4</f>
        <v>DFP.271.27.2019.LS</v>
      </c>
      <c r="M1" s="39" t="s">
        <v>117</v>
      </c>
      <c r="R1" s="2"/>
      <c r="S1" s="2"/>
    </row>
    <row r="2" spans="7:9" ht="13.5">
      <c r="G2" s="138"/>
      <c r="H2" s="138"/>
      <c r="I2" s="138"/>
    </row>
    <row r="3" ht="13.5">
      <c r="M3" s="39" t="s">
        <v>127</v>
      </c>
    </row>
    <row r="4" spans="2:16" ht="13.5">
      <c r="B4" s="4" t="s">
        <v>15</v>
      </c>
      <c r="C4" s="5">
        <v>5</v>
      </c>
      <c r="D4" s="6"/>
      <c r="E4" s="19"/>
      <c r="F4" s="9"/>
      <c r="G4" s="8" t="s">
        <v>20</v>
      </c>
      <c r="H4" s="9"/>
      <c r="I4" s="6"/>
      <c r="J4" s="9"/>
      <c r="K4" s="9"/>
      <c r="L4" s="9"/>
      <c r="M4" s="9"/>
      <c r="P4" s="1"/>
    </row>
    <row r="5" spans="2:16" ht="13.5">
      <c r="B5" s="4"/>
      <c r="C5" s="6"/>
      <c r="D5" s="6"/>
      <c r="E5" s="19"/>
      <c r="F5" s="9"/>
      <c r="G5" s="8"/>
      <c r="H5" s="9"/>
      <c r="I5" s="6"/>
      <c r="J5" s="9"/>
      <c r="K5" s="9"/>
      <c r="L5" s="9"/>
      <c r="M5" s="9"/>
      <c r="P5" s="1"/>
    </row>
    <row r="6" spans="1:16" ht="13.5">
      <c r="A6" s="4"/>
      <c r="B6" s="4"/>
      <c r="C6" s="10"/>
      <c r="D6" s="10"/>
      <c r="E6" s="19"/>
      <c r="F6" s="9"/>
      <c r="G6" s="11" t="s">
        <v>2</v>
      </c>
      <c r="H6" s="139">
        <f>SUM(N11:N11)</f>
        <v>0</v>
      </c>
      <c r="I6" s="140"/>
      <c r="P6" s="1"/>
    </row>
    <row r="7" spans="1:16" ht="13.5">
      <c r="A7" s="4"/>
      <c r="C7" s="9"/>
      <c r="D7" s="9"/>
      <c r="E7" s="19"/>
      <c r="F7" s="9"/>
      <c r="G7" s="9"/>
      <c r="H7" s="9"/>
      <c r="I7" s="9"/>
      <c r="J7" s="9"/>
      <c r="K7" s="9"/>
      <c r="P7" s="1"/>
    </row>
    <row r="8" spans="1:16" ht="13.5">
      <c r="A8" s="4"/>
      <c r="B8" s="12"/>
      <c r="C8" s="13"/>
      <c r="D8" s="13"/>
      <c r="E8" s="13"/>
      <c r="F8" s="13"/>
      <c r="G8" s="13"/>
      <c r="H8" s="13"/>
      <c r="I8" s="13"/>
      <c r="J8" s="13"/>
      <c r="K8" s="13"/>
      <c r="P8" s="1"/>
    </row>
    <row r="9" spans="2:16" ht="13.5">
      <c r="B9" s="4"/>
      <c r="P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54" customHeight="1">
      <c r="A11" s="71" t="s">
        <v>3</v>
      </c>
      <c r="B11" s="72" t="s">
        <v>200</v>
      </c>
      <c r="C11" s="72" t="s">
        <v>201</v>
      </c>
      <c r="D11" s="72" t="s">
        <v>467</v>
      </c>
      <c r="E11" s="85">
        <v>600</v>
      </c>
      <c r="F11" s="71" t="s">
        <v>90</v>
      </c>
      <c r="G11" s="73" t="s">
        <v>202</v>
      </c>
      <c r="H11" s="87"/>
      <c r="I11" s="87"/>
      <c r="J11" s="73"/>
      <c r="K11" s="15"/>
      <c r="L11" s="73" t="str">
        <f>IF(K11=0,"0,00",IF(K11&gt;0,ROUND(E11/K11,2)))</f>
        <v>0,00</v>
      </c>
      <c r="M11" s="73"/>
      <c r="N11" s="74">
        <f>ROUND(L11*ROUND(M11,2),2)</f>
        <v>0</v>
      </c>
    </row>
    <row r="12" spans="1:16" s="9" customFormat="1" ht="24" customHeight="1">
      <c r="A12" s="88"/>
      <c r="B12" s="89"/>
      <c r="C12" s="89"/>
      <c r="D12" s="89"/>
      <c r="E12" s="90"/>
      <c r="F12" s="88"/>
      <c r="G12" s="91"/>
      <c r="H12" s="92"/>
      <c r="I12" s="92"/>
      <c r="J12" s="91"/>
      <c r="K12" s="60"/>
      <c r="L12" s="91"/>
      <c r="M12" s="91"/>
      <c r="N12" s="93"/>
      <c r="P12" s="94"/>
    </row>
    <row r="13" spans="1:16" s="9" customFormat="1" ht="24.75" customHeight="1">
      <c r="A13" s="95"/>
      <c r="B13" s="143" t="s">
        <v>203</v>
      </c>
      <c r="C13" s="143"/>
      <c r="D13" s="143"/>
      <c r="E13" s="143"/>
      <c r="F13" s="143"/>
      <c r="G13" s="96"/>
      <c r="H13" s="97"/>
      <c r="I13" s="97"/>
      <c r="J13" s="96"/>
      <c r="K13" s="48"/>
      <c r="L13" s="96"/>
      <c r="M13" s="96"/>
      <c r="N13" s="98"/>
      <c r="P13" s="94"/>
    </row>
    <row r="14" spans="1:16" s="9" customFormat="1" ht="29.25" customHeight="1">
      <c r="A14" s="95"/>
      <c r="B14" s="144" t="s">
        <v>204</v>
      </c>
      <c r="C14" s="144"/>
      <c r="D14" s="144"/>
      <c r="E14" s="144"/>
      <c r="F14" s="144"/>
      <c r="G14" s="96"/>
      <c r="H14" s="97"/>
      <c r="I14" s="97"/>
      <c r="J14" s="96"/>
      <c r="K14" s="48"/>
      <c r="L14" s="96"/>
      <c r="M14" s="96"/>
      <c r="N14" s="98"/>
      <c r="P14" s="94"/>
    </row>
    <row r="15" s="2" customFormat="1" ht="13.5">
      <c r="E15" s="41"/>
    </row>
    <row r="16" spans="2:6" s="2" customFormat="1" ht="32.25" customHeight="1">
      <c r="B16" s="132"/>
      <c r="C16" s="132"/>
      <c r="D16" s="132"/>
      <c r="E16" s="132"/>
      <c r="F16" s="132"/>
    </row>
    <row r="17" s="2" customFormat="1" ht="13.5">
      <c r="E17" s="41"/>
    </row>
    <row r="18" ht="13.5">
      <c r="P18" s="1"/>
    </row>
    <row r="19" ht="13.5">
      <c r="P19" s="1"/>
    </row>
    <row r="20" ht="13.5">
      <c r="P20" s="1"/>
    </row>
    <row r="21" ht="13.5">
      <c r="P21" s="1"/>
    </row>
    <row r="22" ht="13.5">
      <c r="P22" s="1"/>
    </row>
    <row r="23" ht="13.5">
      <c r="P23" s="1"/>
    </row>
    <row r="24" ht="13.5">
      <c r="P24" s="1"/>
    </row>
    <row r="25" ht="13.5">
      <c r="P25" s="1"/>
    </row>
    <row r="26" ht="13.5">
      <c r="P26" s="1"/>
    </row>
    <row r="27" ht="13.5">
      <c r="P27" s="1"/>
    </row>
    <row r="28" ht="13.5">
      <c r="P28" s="1"/>
    </row>
    <row r="29" ht="13.5">
      <c r="P29" s="1"/>
    </row>
    <row r="30" ht="13.5">
      <c r="P30" s="1"/>
    </row>
    <row r="31" ht="13.5">
      <c r="P31" s="1"/>
    </row>
    <row r="32" ht="13.5">
      <c r="P32" s="1"/>
    </row>
    <row r="33" ht="13.5">
      <c r="P33" s="1"/>
    </row>
    <row r="34" ht="13.5">
      <c r="P34" s="1"/>
    </row>
    <row r="35" ht="13.5">
      <c r="P35" s="1"/>
    </row>
    <row r="36" ht="13.5">
      <c r="P36" s="1"/>
    </row>
    <row r="37" ht="13.5">
      <c r="P37" s="1"/>
    </row>
    <row r="38" ht="13.5">
      <c r="P38" s="1"/>
    </row>
    <row r="39" ht="13.5">
      <c r="P39" s="1"/>
    </row>
    <row r="40" ht="13.5">
      <c r="P40" s="1"/>
    </row>
    <row r="41" ht="13.5">
      <c r="P41" s="1"/>
    </row>
    <row r="42" ht="13.5">
      <c r="P42" s="1"/>
    </row>
    <row r="43" ht="13.5">
      <c r="P43" s="1"/>
    </row>
    <row r="44" ht="13.5">
      <c r="P44" s="1"/>
    </row>
    <row r="45" ht="13.5">
      <c r="P45" s="1"/>
    </row>
    <row r="46" ht="13.5">
      <c r="P46" s="1"/>
    </row>
    <row r="47" ht="13.5">
      <c r="P47" s="1"/>
    </row>
    <row r="48" ht="13.5">
      <c r="P48" s="1"/>
    </row>
    <row r="49" ht="13.5">
      <c r="P49" s="1"/>
    </row>
    <row r="50" ht="13.5">
      <c r="P50" s="1"/>
    </row>
    <row r="51" ht="13.5">
      <c r="P51" s="1"/>
    </row>
    <row r="52" ht="13.5">
      <c r="P52" s="1"/>
    </row>
    <row r="53" ht="13.5">
      <c r="P53" s="1"/>
    </row>
    <row r="54" ht="13.5">
      <c r="P54" s="1"/>
    </row>
    <row r="55" ht="13.5">
      <c r="P55" s="1"/>
    </row>
    <row r="56" ht="13.5">
      <c r="P56" s="1"/>
    </row>
    <row r="57" ht="13.5">
      <c r="P57" s="1"/>
    </row>
    <row r="58" ht="13.5">
      <c r="P58" s="1"/>
    </row>
    <row r="59" ht="13.5">
      <c r="P59" s="1"/>
    </row>
    <row r="60" ht="13.5">
      <c r="P60" s="1"/>
    </row>
    <row r="61" ht="13.5">
      <c r="P61" s="1"/>
    </row>
    <row r="62" ht="13.5">
      <c r="P62" s="1"/>
    </row>
    <row r="63" ht="13.5">
      <c r="P63" s="1"/>
    </row>
    <row r="64" ht="13.5">
      <c r="P64" s="1"/>
    </row>
    <row r="65" ht="13.5">
      <c r="P65" s="1"/>
    </row>
    <row r="66" ht="13.5">
      <c r="P66" s="1"/>
    </row>
    <row r="67" ht="13.5">
      <c r="P67" s="1"/>
    </row>
    <row r="68" ht="13.5">
      <c r="P68" s="1"/>
    </row>
    <row r="69" ht="13.5">
      <c r="P69" s="1"/>
    </row>
    <row r="70" ht="13.5">
      <c r="P70" s="1"/>
    </row>
    <row r="71" ht="13.5">
      <c r="P71" s="1"/>
    </row>
    <row r="72" ht="13.5">
      <c r="P72" s="1"/>
    </row>
    <row r="73" ht="13.5">
      <c r="P73" s="1"/>
    </row>
    <row r="74" ht="13.5">
      <c r="P74" s="1"/>
    </row>
    <row r="75" ht="13.5">
      <c r="P75" s="1"/>
    </row>
    <row r="76" ht="13.5">
      <c r="P76" s="1"/>
    </row>
    <row r="77" ht="13.5">
      <c r="P77" s="1"/>
    </row>
    <row r="78" ht="13.5">
      <c r="P78" s="1"/>
    </row>
    <row r="79" ht="13.5">
      <c r="P79" s="1"/>
    </row>
    <row r="80" ht="13.5">
      <c r="P80" s="1"/>
    </row>
    <row r="81" ht="13.5">
      <c r="P81" s="1"/>
    </row>
    <row r="82" ht="13.5">
      <c r="P82" s="1"/>
    </row>
    <row r="83" ht="13.5">
      <c r="P83" s="1"/>
    </row>
  </sheetData>
  <sheetProtection/>
  <mergeCells count="5">
    <mergeCell ref="G2:I2"/>
    <mergeCell ref="H6:I6"/>
    <mergeCell ref="B16:F16"/>
    <mergeCell ref="B13:F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86"/>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0.375" style="1" customWidth="1"/>
    <col min="3" max="3" width="21.875" style="1" customWidth="1"/>
    <col min="4" max="4" width="21.62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21.0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6</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SUM(N11:N13)</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114</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41.25">
      <c r="A11" s="21" t="s">
        <v>3</v>
      </c>
      <c r="B11" s="37" t="s">
        <v>469</v>
      </c>
      <c r="C11" s="37" t="s">
        <v>468</v>
      </c>
      <c r="D11" s="37" t="s">
        <v>207</v>
      </c>
      <c r="E11" s="85">
        <v>300</v>
      </c>
      <c r="F11" s="14" t="s">
        <v>90</v>
      </c>
      <c r="G11" s="15" t="s">
        <v>115</v>
      </c>
      <c r="H11" s="82"/>
      <c r="I11" s="82"/>
      <c r="J11" s="16"/>
      <c r="K11" s="15"/>
      <c r="L11" s="15" t="str">
        <f>IF(K11=0,"0,00",IF(K11&gt;0,ROUND(E11/K11,2)))</f>
        <v>0,00</v>
      </c>
      <c r="M11" s="15"/>
      <c r="N11" s="17">
        <f>ROUND(L11*ROUND(M11,2),2)</f>
        <v>0</v>
      </c>
    </row>
    <row r="12" spans="1:14" ht="41.25">
      <c r="A12" s="21" t="s">
        <v>4</v>
      </c>
      <c r="B12" s="37" t="s">
        <v>469</v>
      </c>
      <c r="C12" s="37" t="s">
        <v>205</v>
      </c>
      <c r="D12" s="37" t="s">
        <v>207</v>
      </c>
      <c r="E12" s="85">
        <v>200</v>
      </c>
      <c r="F12" s="14" t="s">
        <v>90</v>
      </c>
      <c r="G12" s="15" t="s">
        <v>115</v>
      </c>
      <c r="H12" s="82"/>
      <c r="I12" s="82"/>
      <c r="J12" s="16"/>
      <c r="K12" s="15"/>
      <c r="L12" s="15" t="str">
        <f>IF(K12=0,"0,00",IF(K12&gt;0,ROUND(E12/K12,2)))</f>
        <v>0,00</v>
      </c>
      <c r="M12" s="15"/>
      <c r="N12" s="17">
        <f>ROUND(L12*ROUND(M12,2),2)</f>
        <v>0</v>
      </c>
    </row>
    <row r="13" spans="1:17" ht="49.5" customHeight="1">
      <c r="A13" s="21" t="s">
        <v>5</v>
      </c>
      <c r="B13" s="21" t="s">
        <v>469</v>
      </c>
      <c r="C13" s="21" t="s">
        <v>206</v>
      </c>
      <c r="D13" s="21" t="s">
        <v>207</v>
      </c>
      <c r="E13" s="86">
        <v>1600</v>
      </c>
      <c r="F13" s="21" t="s">
        <v>90</v>
      </c>
      <c r="G13" s="21" t="s">
        <v>115</v>
      </c>
      <c r="H13" s="83"/>
      <c r="I13" s="83"/>
      <c r="J13" s="21"/>
      <c r="K13" s="21"/>
      <c r="L13" s="15" t="str">
        <f>IF(K13=0,"0,00",IF(K13&gt;0,ROUND(E13/K13,2)))</f>
        <v>0,00</v>
      </c>
      <c r="M13" s="21"/>
      <c r="N13" s="17">
        <f>ROUND(L13*ROUND(M13,2),2)</f>
        <v>0</v>
      </c>
      <c r="Q13" s="1"/>
    </row>
    <row r="14" s="2" customFormat="1" ht="13.5">
      <c r="E14" s="41"/>
    </row>
    <row r="15" spans="2:6" s="2" customFormat="1" ht="21.75" customHeight="1">
      <c r="B15" s="142" t="s">
        <v>203</v>
      </c>
      <c r="C15" s="142"/>
      <c r="D15" s="142"/>
      <c r="E15" s="142"/>
      <c r="F15" s="142"/>
    </row>
    <row r="16" spans="2:6" s="2" customFormat="1" ht="21" customHeight="1">
      <c r="B16" s="142" t="s">
        <v>162</v>
      </c>
      <c r="C16" s="142"/>
      <c r="D16" s="142"/>
      <c r="E16" s="142"/>
      <c r="F16" s="142"/>
    </row>
    <row r="17" spans="2:7" s="2" customFormat="1" ht="21.75" customHeight="1">
      <c r="B17" s="138" t="s">
        <v>199</v>
      </c>
      <c r="C17" s="138"/>
      <c r="D17" s="138"/>
      <c r="E17" s="138"/>
      <c r="F17" s="138"/>
      <c r="G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84" ht="13.5">
      <c r="Q84" s="1"/>
    </row>
    <row r="85" ht="13.5">
      <c r="Q85" s="1"/>
    </row>
    <row r="86" ht="13.5">
      <c r="Q86" s="1"/>
    </row>
  </sheetData>
  <sheetProtection/>
  <mergeCells count="5">
    <mergeCell ref="G2:I2"/>
    <mergeCell ref="H6:I6"/>
    <mergeCell ref="B15:F15"/>
    <mergeCell ref="B16:F16"/>
    <mergeCell ref="B17:F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157"/>
  <sheetViews>
    <sheetView showGridLines="0" view="pageBreakPreview" zoomScale="80" zoomScaleNormal="80" zoomScaleSheetLayoutView="80" zoomScalePageLayoutView="80" workbookViewId="0" topLeftCell="A1">
      <selection activeCell="B14" sqref="B14:F14"/>
    </sheetView>
  </sheetViews>
  <sheetFormatPr defaultColWidth="9.125" defaultRowHeight="12.75"/>
  <cols>
    <col min="1" max="1" width="5.125" style="1" customWidth="1"/>
    <col min="2" max="2" width="20.50390625" style="1" customWidth="1"/>
    <col min="3" max="3" width="22.125" style="1" customWidth="1"/>
    <col min="4" max="4" width="23.875" style="1" customWidth="1"/>
    <col min="5" max="5" width="10.50390625" style="23" customWidth="1"/>
    <col min="6" max="6" width="12.87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8.5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7</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SUM(N11:N16)</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73.5" customHeight="1">
      <c r="A10" s="5" t="s">
        <v>86</v>
      </c>
      <c r="B10" s="5" t="s">
        <v>16</v>
      </c>
      <c r="C10" s="5" t="s">
        <v>17</v>
      </c>
      <c r="D10" s="5" t="s">
        <v>128</v>
      </c>
      <c r="E10" s="36" t="s">
        <v>123</v>
      </c>
      <c r="F10" s="14"/>
      <c r="G10" s="5" t="str">
        <f>"Nazwa handlowa /
"&amp;C10&amp;" / 
"&amp;D10</f>
        <v>Nazwa handlowa /
Dawka / 
Postać/ Opakowanie</v>
      </c>
      <c r="H10" s="5" t="s">
        <v>118</v>
      </c>
      <c r="I10" s="5" t="str">
        <f>B10</f>
        <v>Skład</v>
      </c>
      <c r="J10" s="5" t="s">
        <v>119</v>
      </c>
      <c r="K10" s="5" t="s">
        <v>55</v>
      </c>
      <c r="L10" s="5" t="s">
        <v>56</v>
      </c>
      <c r="M10" s="5" t="s">
        <v>57</v>
      </c>
      <c r="N10" s="5" t="s">
        <v>18</v>
      </c>
    </row>
    <row r="11" spans="1:14" ht="41.25">
      <c r="A11" s="51" t="s">
        <v>3</v>
      </c>
      <c r="B11" s="52" t="s">
        <v>208</v>
      </c>
      <c r="C11" s="52" t="s">
        <v>145</v>
      </c>
      <c r="D11" s="52" t="s">
        <v>217</v>
      </c>
      <c r="E11" s="99">
        <v>250</v>
      </c>
      <c r="F11" s="53" t="s">
        <v>90</v>
      </c>
      <c r="G11" s="54" t="s">
        <v>115</v>
      </c>
      <c r="H11" s="100"/>
      <c r="I11" s="100"/>
      <c r="J11" s="55"/>
      <c r="K11" s="54"/>
      <c r="L11" s="54" t="str">
        <f>IF(K11=0,"0,00",IF(K11&gt;0,ROUND(E11/K11,2)))</f>
        <v>0,00</v>
      </c>
      <c r="M11" s="54"/>
      <c r="N11" s="56">
        <f aca="true" t="shared" si="0" ref="N11:N16">ROUND(L11*ROUND(M11,2),2)</f>
        <v>0</v>
      </c>
    </row>
    <row r="12" spans="1:14" ht="41.25">
      <c r="A12" s="21" t="s">
        <v>4</v>
      </c>
      <c r="B12" s="37" t="s">
        <v>209</v>
      </c>
      <c r="C12" s="37" t="s">
        <v>214</v>
      </c>
      <c r="D12" s="37" t="s">
        <v>218</v>
      </c>
      <c r="E12" s="85">
        <v>150</v>
      </c>
      <c r="F12" s="53" t="s">
        <v>90</v>
      </c>
      <c r="G12" s="15" t="s">
        <v>115</v>
      </c>
      <c r="H12" s="82"/>
      <c r="I12" s="82"/>
      <c r="J12" s="16"/>
      <c r="K12" s="15"/>
      <c r="L12" s="54" t="str">
        <f>IF(K12=0,"0,00",IF(K12&gt;0,ROUND(E12/K12,2)))</f>
        <v>0,00</v>
      </c>
      <c r="M12" s="15"/>
      <c r="N12" s="56">
        <f t="shared" si="0"/>
        <v>0</v>
      </c>
    </row>
    <row r="13" spans="1:17" ht="41.25">
      <c r="A13" s="21" t="s">
        <v>5</v>
      </c>
      <c r="B13" s="21" t="s">
        <v>210</v>
      </c>
      <c r="C13" s="21" t="s">
        <v>215</v>
      </c>
      <c r="D13" s="21" t="s">
        <v>219</v>
      </c>
      <c r="E13" s="86">
        <v>150</v>
      </c>
      <c r="F13" s="53" t="s">
        <v>90</v>
      </c>
      <c r="G13" s="21" t="s">
        <v>115</v>
      </c>
      <c r="H13" s="83"/>
      <c r="I13" s="83"/>
      <c r="J13" s="21"/>
      <c r="K13" s="21"/>
      <c r="L13" s="54" t="str">
        <f>IF(K13=0,"0,00",IF(K13&gt;0,ROUND(E13/K13,2)))</f>
        <v>0,00</v>
      </c>
      <c r="M13" s="21"/>
      <c r="N13" s="56">
        <f t="shared" si="0"/>
        <v>0</v>
      </c>
      <c r="Q13" s="1"/>
    </row>
    <row r="14" spans="1:14" s="2" customFormat="1" ht="52.5" customHeight="1">
      <c r="A14" s="75" t="s">
        <v>6</v>
      </c>
      <c r="B14" s="21" t="s">
        <v>211</v>
      </c>
      <c r="C14" s="75" t="s">
        <v>215</v>
      </c>
      <c r="D14" s="21" t="s">
        <v>218</v>
      </c>
      <c r="E14" s="86">
        <v>80</v>
      </c>
      <c r="F14" s="53" t="s">
        <v>90</v>
      </c>
      <c r="G14" s="21" t="s">
        <v>115</v>
      </c>
      <c r="H14" s="101"/>
      <c r="I14" s="101"/>
      <c r="J14" s="75"/>
      <c r="K14" s="75"/>
      <c r="L14" s="54" t="str">
        <f>IF(K14=0,"0,00",IF(K14&gt;0,ROUND(E14/K14,2)))</f>
        <v>0,00</v>
      </c>
      <c r="M14" s="75"/>
      <c r="N14" s="56">
        <f t="shared" si="0"/>
        <v>0</v>
      </c>
    </row>
    <row r="15" spans="1:14" s="2" customFormat="1" ht="52.5" customHeight="1">
      <c r="A15" s="75" t="s">
        <v>58</v>
      </c>
      <c r="B15" s="21" t="s">
        <v>212</v>
      </c>
      <c r="C15" s="21" t="s">
        <v>215</v>
      </c>
      <c r="D15" s="21" t="s">
        <v>220</v>
      </c>
      <c r="E15" s="86">
        <v>25</v>
      </c>
      <c r="F15" s="53" t="s">
        <v>90</v>
      </c>
      <c r="G15" s="21" t="s">
        <v>115</v>
      </c>
      <c r="H15" s="101"/>
      <c r="I15" s="101"/>
      <c r="J15" s="75"/>
      <c r="K15" s="75"/>
      <c r="L15" s="54" t="str">
        <f>IF(K15=0,"0,00",IF(K15&gt;0,ROUND(E15/K15,2)))</f>
        <v>0,00</v>
      </c>
      <c r="M15" s="75"/>
      <c r="N15" s="56">
        <f t="shared" si="0"/>
        <v>0</v>
      </c>
    </row>
    <row r="16" spans="1:14" s="2" customFormat="1" ht="41.25">
      <c r="A16" s="75" t="s">
        <v>89</v>
      </c>
      <c r="B16" s="21" t="s">
        <v>213</v>
      </c>
      <c r="C16" s="21" t="s">
        <v>216</v>
      </c>
      <c r="D16" s="21" t="s">
        <v>221</v>
      </c>
      <c r="E16" s="86">
        <v>12</v>
      </c>
      <c r="F16" s="75" t="s">
        <v>184</v>
      </c>
      <c r="G16" s="21" t="s">
        <v>115</v>
      </c>
      <c r="H16" s="101"/>
      <c r="I16" s="101"/>
      <c r="J16" s="75"/>
      <c r="K16" s="75"/>
      <c r="L16" s="75"/>
      <c r="M16" s="75"/>
      <c r="N16" s="17">
        <f t="shared" si="0"/>
        <v>0</v>
      </c>
    </row>
    <row r="17" ht="13.5">
      <c r="Q17" s="1"/>
    </row>
    <row r="18" ht="13.5">
      <c r="Q18" s="1"/>
    </row>
    <row r="19" ht="13.5">
      <c r="Q19" s="1"/>
    </row>
    <row r="20" ht="13.5">
      <c r="Q20" s="1"/>
    </row>
    <row r="21" ht="13.5">
      <c r="Q21" s="1"/>
    </row>
    <row r="22" ht="13.5">
      <c r="Q22" s="1"/>
    </row>
    <row r="23" ht="13.5">
      <c r="Q23" s="1"/>
    </row>
    <row r="24" ht="13.5">
      <c r="Q24" s="1"/>
    </row>
    <row r="25" ht="13.5">
      <c r="Q25" s="1"/>
    </row>
    <row r="26" ht="13.5">
      <c r="Q26" s="1"/>
    </row>
    <row r="27" ht="13.5">
      <c r="Q27" s="1"/>
    </row>
    <row r="28" ht="13.5">
      <c r="Q28" s="1"/>
    </row>
    <row r="29" ht="13.5">
      <c r="Q29" s="1"/>
    </row>
    <row r="30" ht="13.5">
      <c r="Q30" s="1"/>
    </row>
    <row r="31" ht="13.5">
      <c r="Q31" s="1"/>
    </row>
    <row r="32" ht="13.5">
      <c r="Q32" s="1"/>
    </row>
    <row r="33" ht="13.5">
      <c r="Q33" s="1"/>
    </row>
    <row r="34" ht="13.5">
      <c r="Q34" s="1"/>
    </row>
    <row r="35" ht="13.5">
      <c r="Q35" s="1"/>
    </row>
    <row r="36" ht="13.5">
      <c r="Q36" s="1"/>
    </row>
    <row r="37" ht="13.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row r="71" ht="13.5">
      <c r="Q71" s="1"/>
    </row>
    <row r="72" ht="13.5">
      <c r="Q72" s="1"/>
    </row>
    <row r="73" ht="13.5">
      <c r="Q73" s="1"/>
    </row>
    <row r="74" ht="13.5">
      <c r="Q74" s="1"/>
    </row>
    <row r="75" ht="13.5">
      <c r="Q75" s="1"/>
    </row>
    <row r="76" ht="13.5">
      <c r="Q76" s="1"/>
    </row>
    <row r="77" ht="13.5">
      <c r="Q77" s="1"/>
    </row>
    <row r="78" ht="13.5">
      <c r="Q78" s="1"/>
    </row>
    <row r="79" ht="13.5">
      <c r="Q79" s="1"/>
    </row>
    <row r="80" ht="13.5">
      <c r="Q80" s="1"/>
    </row>
    <row r="81" ht="13.5">
      <c r="Q81" s="1"/>
    </row>
    <row r="82" ht="13.5">
      <c r="Q82" s="1"/>
    </row>
    <row r="83" ht="13.5">
      <c r="Q83" s="1"/>
    </row>
    <row r="96" ht="13.5">
      <c r="Q96" s="1"/>
    </row>
    <row r="97" ht="13.5">
      <c r="Q97" s="1"/>
    </row>
    <row r="98" ht="13.5">
      <c r="Q98" s="1"/>
    </row>
    <row r="99" ht="13.5">
      <c r="Q99" s="1"/>
    </row>
    <row r="100" ht="13.5">
      <c r="Q100" s="1"/>
    </row>
    <row r="101" ht="13.5">
      <c r="Q101" s="1"/>
    </row>
    <row r="102" ht="13.5">
      <c r="Q102" s="1"/>
    </row>
    <row r="103" ht="13.5">
      <c r="Q103" s="1"/>
    </row>
    <row r="104" ht="13.5">
      <c r="Q104" s="1"/>
    </row>
    <row r="105" ht="13.5">
      <c r="Q105" s="1"/>
    </row>
    <row r="106" ht="13.5">
      <c r="Q106" s="1"/>
    </row>
    <row r="107" ht="13.5">
      <c r="Q107" s="1"/>
    </row>
    <row r="108" ht="13.5">
      <c r="Q108" s="1"/>
    </row>
    <row r="109" ht="13.5">
      <c r="Q109" s="1"/>
    </row>
    <row r="110" ht="13.5">
      <c r="Q110" s="1"/>
    </row>
    <row r="111" ht="13.5">
      <c r="Q111" s="1"/>
    </row>
    <row r="112" ht="13.5">
      <c r="Q112" s="1"/>
    </row>
    <row r="113" ht="13.5">
      <c r="Q113" s="1"/>
    </row>
    <row r="114" ht="13.5">
      <c r="Q114" s="1"/>
    </row>
    <row r="115" ht="13.5">
      <c r="Q115" s="1"/>
    </row>
    <row r="116" ht="13.5">
      <c r="Q116" s="1"/>
    </row>
    <row r="117" ht="13.5">
      <c r="Q117" s="1"/>
    </row>
    <row r="118" ht="13.5">
      <c r="Q118" s="1"/>
    </row>
    <row r="119" ht="13.5">
      <c r="Q119" s="1"/>
    </row>
    <row r="120" ht="13.5">
      <c r="Q120" s="1"/>
    </row>
    <row r="121" ht="13.5">
      <c r="Q121" s="1"/>
    </row>
    <row r="122" ht="13.5">
      <c r="Q122" s="1"/>
    </row>
    <row r="123" ht="13.5">
      <c r="Q123" s="1"/>
    </row>
    <row r="124" ht="13.5">
      <c r="Q124" s="1"/>
    </row>
    <row r="125" ht="13.5">
      <c r="Q125" s="1"/>
    </row>
    <row r="126" ht="13.5">
      <c r="Q126" s="1"/>
    </row>
    <row r="127" ht="13.5">
      <c r="Q127" s="1"/>
    </row>
    <row r="128" ht="13.5">
      <c r="Q128" s="1"/>
    </row>
    <row r="129" ht="13.5">
      <c r="Q129" s="1"/>
    </row>
    <row r="130" ht="13.5">
      <c r="Q130" s="1"/>
    </row>
    <row r="131" ht="13.5">
      <c r="Q131" s="1"/>
    </row>
    <row r="132" ht="13.5">
      <c r="Q132" s="1"/>
    </row>
    <row r="133" ht="13.5">
      <c r="Q133" s="1"/>
    </row>
    <row r="134" ht="13.5">
      <c r="Q134" s="1"/>
    </row>
    <row r="135" ht="13.5">
      <c r="Q135" s="1"/>
    </row>
    <row r="136" ht="13.5">
      <c r="Q136" s="1"/>
    </row>
    <row r="137" ht="13.5">
      <c r="Q137" s="1"/>
    </row>
    <row r="138" ht="13.5">
      <c r="Q138" s="1"/>
    </row>
    <row r="139" ht="13.5">
      <c r="Q139" s="1"/>
    </row>
    <row r="140" ht="13.5">
      <c r="Q140" s="1"/>
    </row>
    <row r="141" ht="13.5">
      <c r="Q141" s="1"/>
    </row>
    <row r="142" ht="13.5">
      <c r="Q142" s="1"/>
    </row>
    <row r="143" ht="13.5">
      <c r="Q143" s="1"/>
    </row>
    <row r="144" ht="13.5">
      <c r="Q144" s="1"/>
    </row>
    <row r="145" ht="13.5">
      <c r="Q145" s="1"/>
    </row>
    <row r="146" ht="13.5">
      <c r="Q146" s="1"/>
    </row>
    <row r="147" ht="13.5">
      <c r="Q147" s="1"/>
    </row>
    <row r="148" ht="13.5">
      <c r="Q148" s="1"/>
    </row>
    <row r="149" ht="13.5">
      <c r="Q149" s="1"/>
    </row>
    <row r="150" ht="13.5">
      <c r="Q150" s="1"/>
    </row>
    <row r="151" ht="13.5">
      <c r="Q151" s="1"/>
    </row>
    <row r="152" ht="13.5">
      <c r="Q152" s="1"/>
    </row>
    <row r="153" ht="13.5">
      <c r="Q153" s="1"/>
    </row>
    <row r="154" ht="13.5">
      <c r="Q154" s="1"/>
    </row>
    <row r="155" ht="13.5">
      <c r="Q155" s="1"/>
    </row>
    <row r="156" ht="13.5">
      <c r="Q156" s="1"/>
    </row>
    <row r="157" ht="13.5">
      <c r="Q157"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70"/>
  <sheetViews>
    <sheetView showGridLines="0" view="pageBreakPreview" zoomScale="80" zoomScaleNormal="80" zoomScaleSheetLayoutView="80" zoomScalePageLayoutView="80" workbookViewId="0" topLeftCell="A25">
      <selection activeCell="B35" sqref="B35:G35"/>
    </sheetView>
  </sheetViews>
  <sheetFormatPr defaultColWidth="9.125" defaultRowHeight="12.75"/>
  <cols>
    <col min="1" max="1" width="5.125" style="1" customWidth="1"/>
    <col min="2" max="4" width="20.875" style="1" customWidth="1"/>
    <col min="5" max="5" width="10.50390625" style="23" customWidth="1"/>
    <col min="6" max="6" width="16.00390625" style="1" customWidth="1"/>
    <col min="7" max="7" width="27.375" style="1" customWidth="1"/>
    <col min="8" max="8" width="17.50390625" style="1" customWidth="1"/>
    <col min="9" max="9" width="15.125" style="1" customWidth="1"/>
    <col min="10" max="10" width="20.50390625" style="1" customWidth="1"/>
    <col min="11" max="13" width="15.375" style="1" customWidth="1"/>
    <col min="14" max="14" width="19.00390625" style="1" customWidth="1"/>
    <col min="15" max="15" width="8.00390625" style="1" customWidth="1"/>
    <col min="16" max="16" width="15.875" style="1" customWidth="1"/>
    <col min="17" max="17" width="15.875" style="3" customWidth="1"/>
    <col min="18" max="18" width="15.875" style="1" customWidth="1"/>
    <col min="19" max="20" width="14.375" style="1" customWidth="1"/>
    <col min="21" max="21" width="15.375" style="1" customWidth="1"/>
    <col min="22" max="16384" width="9.125" style="1" customWidth="1"/>
  </cols>
  <sheetData>
    <row r="1" spans="2:20" ht="13.5">
      <c r="B1" s="2" t="str">
        <f>'formularz oferty'!C4</f>
        <v>DFP.271.27.2019.LS</v>
      </c>
      <c r="N1" s="39" t="s">
        <v>117</v>
      </c>
      <c r="S1" s="2"/>
      <c r="T1" s="2"/>
    </row>
    <row r="2" spans="7:9" ht="13.5">
      <c r="G2" s="138"/>
      <c r="H2" s="138"/>
      <c r="I2" s="138"/>
    </row>
    <row r="3" ht="13.5">
      <c r="N3" s="39" t="s">
        <v>127</v>
      </c>
    </row>
    <row r="4" spans="2:17" ht="13.5">
      <c r="B4" s="4" t="s">
        <v>15</v>
      </c>
      <c r="C4" s="5">
        <v>8</v>
      </c>
      <c r="D4" s="6"/>
      <c r="E4" s="19"/>
      <c r="F4" s="9"/>
      <c r="G4" s="8" t="s">
        <v>20</v>
      </c>
      <c r="H4" s="9"/>
      <c r="I4" s="6"/>
      <c r="J4" s="9"/>
      <c r="K4" s="9"/>
      <c r="L4" s="9"/>
      <c r="M4" s="9"/>
      <c r="N4" s="9"/>
      <c r="Q4" s="1"/>
    </row>
    <row r="5" spans="2:17" ht="13.5">
      <c r="B5" s="4"/>
      <c r="C5" s="6"/>
      <c r="D5" s="6"/>
      <c r="E5" s="19"/>
      <c r="F5" s="9"/>
      <c r="G5" s="8"/>
      <c r="H5" s="9"/>
      <c r="I5" s="6"/>
      <c r="J5" s="9"/>
      <c r="K5" s="9"/>
      <c r="L5" s="9"/>
      <c r="M5" s="9"/>
      <c r="N5" s="9"/>
      <c r="Q5" s="1"/>
    </row>
    <row r="6" spans="1:17" ht="13.5">
      <c r="A6" s="4"/>
      <c r="B6" s="4"/>
      <c r="C6" s="10"/>
      <c r="D6" s="10"/>
      <c r="E6" s="19"/>
      <c r="F6" s="9"/>
      <c r="G6" s="11" t="s">
        <v>2</v>
      </c>
      <c r="H6" s="139">
        <f>SUM(N11:N33)</f>
        <v>0</v>
      </c>
      <c r="I6" s="140"/>
      <c r="Q6" s="1"/>
    </row>
    <row r="7" spans="1:17" ht="13.5">
      <c r="A7" s="4"/>
      <c r="C7" s="9"/>
      <c r="D7" s="9"/>
      <c r="E7" s="19"/>
      <c r="F7" s="9"/>
      <c r="G7" s="9"/>
      <c r="H7" s="9"/>
      <c r="I7" s="9"/>
      <c r="J7" s="9"/>
      <c r="K7" s="9"/>
      <c r="L7" s="9"/>
      <c r="Q7" s="1"/>
    </row>
    <row r="8" spans="1:17" ht="13.5">
      <c r="A8" s="4"/>
      <c r="B8" s="12"/>
      <c r="C8" s="13"/>
      <c r="D8" s="13"/>
      <c r="E8" s="13"/>
      <c r="F8" s="13"/>
      <c r="G8" s="13"/>
      <c r="H8" s="13"/>
      <c r="I8" s="13"/>
      <c r="J8" s="13"/>
      <c r="K8" s="13"/>
      <c r="L8" s="13"/>
      <c r="Q8" s="1"/>
    </row>
    <row r="9" spans="2:17" ht="13.5">
      <c r="B9" s="4"/>
      <c r="Q9" s="1"/>
    </row>
    <row r="10" spans="1:14" s="4" customFormat="1" ht="99.75" customHeight="1">
      <c r="A10" s="5" t="s">
        <v>86</v>
      </c>
      <c r="B10" s="5" t="s">
        <v>16</v>
      </c>
      <c r="C10" s="5" t="s">
        <v>17</v>
      </c>
      <c r="D10" s="5" t="s">
        <v>114</v>
      </c>
      <c r="E10" s="36" t="s">
        <v>123</v>
      </c>
      <c r="F10" s="14"/>
      <c r="G10" s="5" t="str">
        <f>"Nazwa handlowa /
"&amp;C10&amp;" / 
"&amp;D10</f>
        <v>Nazwa handlowa /
Dawka / 
Postać /Opakowanie</v>
      </c>
      <c r="H10" s="5" t="s">
        <v>549</v>
      </c>
      <c r="I10" s="5" t="str">
        <f>B10</f>
        <v>Skład</v>
      </c>
      <c r="J10" s="5" t="s">
        <v>119</v>
      </c>
      <c r="K10" s="5" t="s">
        <v>55</v>
      </c>
      <c r="L10" s="5" t="s">
        <v>56</v>
      </c>
      <c r="M10" s="5" t="s">
        <v>57</v>
      </c>
      <c r="N10" s="5" t="s">
        <v>18</v>
      </c>
    </row>
    <row r="11" spans="1:14" ht="41.25">
      <c r="A11" s="21" t="s">
        <v>3</v>
      </c>
      <c r="B11" s="37" t="s">
        <v>169</v>
      </c>
      <c r="C11" s="37" t="s">
        <v>147</v>
      </c>
      <c r="D11" s="37" t="s">
        <v>550</v>
      </c>
      <c r="E11" s="85">
        <v>2160</v>
      </c>
      <c r="F11" s="14" t="s">
        <v>90</v>
      </c>
      <c r="G11" s="15" t="s">
        <v>115</v>
      </c>
      <c r="H11" s="82"/>
      <c r="I11" s="82"/>
      <c r="J11" s="16"/>
      <c r="K11" s="15"/>
      <c r="L11" s="15" t="str">
        <f aca="true" t="shared" si="0" ref="L11:L33">IF(K11=0,"0,00",IF(K11&gt;0,ROUND(E11/K11,2)))</f>
        <v>0,00</v>
      </c>
      <c r="M11" s="15"/>
      <c r="N11" s="17">
        <f aca="true" t="shared" si="1" ref="N11:N16">ROUND(L11*ROUND(M11,2),2)</f>
        <v>0</v>
      </c>
    </row>
    <row r="12" spans="1:17" ht="41.25">
      <c r="A12" s="21" t="s">
        <v>4</v>
      </c>
      <c r="B12" s="37" t="s">
        <v>222</v>
      </c>
      <c r="C12" s="37" t="s">
        <v>129</v>
      </c>
      <c r="D12" s="37" t="s">
        <v>138</v>
      </c>
      <c r="E12" s="85">
        <v>1000</v>
      </c>
      <c r="F12" s="14" t="s">
        <v>90</v>
      </c>
      <c r="G12" s="15" t="s">
        <v>115</v>
      </c>
      <c r="H12" s="82"/>
      <c r="I12" s="82"/>
      <c r="J12" s="16"/>
      <c r="K12" s="15"/>
      <c r="L12" s="15" t="str">
        <f t="shared" si="0"/>
        <v>0,00</v>
      </c>
      <c r="M12" s="15"/>
      <c r="N12" s="17">
        <f t="shared" si="1"/>
        <v>0</v>
      </c>
      <c r="Q12" s="1"/>
    </row>
    <row r="13" spans="1:17" ht="41.25">
      <c r="A13" s="21" t="s">
        <v>5</v>
      </c>
      <c r="B13" s="37" t="s">
        <v>223</v>
      </c>
      <c r="C13" s="37" t="s">
        <v>140</v>
      </c>
      <c r="D13" s="37" t="s">
        <v>138</v>
      </c>
      <c r="E13" s="85">
        <v>600</v>
      </c>
      <c r="F13" s="14" t="s">
        <v>90</v>
      </c>
      <c r="G13" s="15" t="s">
        <v>115</v>
      </c>
      <c r="H13" s="82"/>
      <c r="I13" s="82"/>
      <c r="J13" s="16"/>
      <c r="K13" s="15"/>
      <c r="L13" s="15" t="str">
        <f t="shared" si="0"/>
        <v>0,00</v>
      </c>
      <c r="M13" s="15"/>
      <c r="N13" s="17">
        <f t="shared" si="1"/>
        <v>0</v>
      </c>
      <c r="Q13" s="1"/>
    </row>
    <row r="14" spans="1:17" ht="41.25">
      <c r="A14" s="21" t="s">
        <v>6</v>
      </c>
      <c r="B14" s="37" t="s">
        <v>224</v>
      </c>
      <c r="C14" s="37" t="s">
        <v>151</v>
      </c>
      <c r="D14" s="37" t="s">
        <v>225</v>
      </c>
      <c r="E14" s="85">
        <v>3000</v>
      </c>
      <c r="F14" s="14" t="s">
        <v>90</v>
      </c>
      <c r="G14" s="15" t="s">
        <v>115</v>
      </c>
      <c r="H14" s="82"/>
      <c r="I14" s="82"/>
      <c r="J14" s="16"/>
      <c r="K14" s="15"/>
      <c r="L14" s="15" t="str">
        <f t="shared" si="0"/>
        <v>0,00</v>
      </c>
      <c r="M14" s="15"/>
      <c r="N14" s="17">
        <f t="shared" si="1"/>
        <v>0</v>
      </c>
      <c r="Q14" s="1"/>
    </row>
    <row r="15" spans="1:17" ht="41.25">
      <c r="A15" s="21" t="s">
        <v>58</v>
      </c>
      <c r="B15" s="37" t="s">
        <v>226</v>
      </c>
      <c r="C15" s="37" t="s">
        <v>136</v>
      </c>
      <c r="D15" s="37" t="s">
        <v>227</v>
      </c>
      <c r="E15" s="85">
        <v>1260</v>
      </c>
      <c r="F15" s="14" t="s">
        <v>90</v>
      </c>
      <c r="G15" s="15" t="s">
        <v>115</v>
      </c>
      <c r="H15" s="82"/>
      <c r="I15" s="82"/>
      <c r="J15" s="16"/>
      <c r="K15" s="15"/>
      <c r="L15" s="15" t="str">
        <f t="shared" si="0"/>
        <v>0,00</v>
      </c>
      <c r="M15" s="15"/>
      <c r="N15" s="17">
        <f t="shared" si="1"/>
        <v>0</v>
      </c>
      <c r="Q15" s="1"/>
    </row>
    <row r="16" spans="1:17" ht="41.25">
      <c r="A16" s="21" t="s">
        <v>89</v>
      </c>
      <c r="B16" s="37" t="s">
        <v>226</v>
      </c>
      <c r="C16" s="37" t="s">
        <v>129</v>
      </c>
      <c r="D16" s="37" t="s">
        <v>225</v>
      </c>
      <c r="E16" s="85">
        <v>1200</v>
      </c>
      <c r="F16" s="14" t="s">
        <v>90</v>
      </c>
      <c r="G16" s="15" t="s">
        <v>115</v>
      </c>
      <c r="H16" s="82"/>
      <c r="I16" s="82"/>
      <c r="J16" s="16"/>
      <c r="K16" s="15"/>
      <c r="L16" s="15" t="str">
        <f t="shared" si="0"/>
        <v>0,00</v>
      </c>
      <c r="M16" s="15"/>
      <c r="N16" s="17">
        <f t="shared" si="1"/>
        <v>0</v>
      </c>
      <c r="Q16" s="1"/>
    </row>
    <row r="17" spans="1:17" ht="63" customHeight="1">
      <c r="A17" s="21" t="s">
        <v>7</v>
      </c>
      <c r="B17" s="21" t="s">
        <v>228</v>
      </c>
      <c r="C17" s="21" t="s">
        <v>229</v>
      </c>
      <c r="D17" s="21" t="s">
        <v>230</v>
      </c>
      <c r="E17" s="86">
        <v>180</v>
      </c>
      <c r="F17" s="14" t="s">
        <v>90</v>
      </c>
      <c r="G17" s="15" t="s">
        <v>115</v>
      </c>
      <c r="H17" s="83"/>
      <c r="I17" s="83"/>
      <c r="J17" s="21"/>
      <c r="K17" s="21"/>
      <c r="L17" s="15" t="str">
        <f t="shared" si="0"/>
        <v>0,00</v>
      </c>
      <c r="M17" s="21"/>
      <c r="N17" s="17">
        <f aca="true" t="shared" si="2" ref="N17:N33">ROUND(L17*ROUND(M17,2),2)</f>
        <v>0</v>
      </c>
      <c r="Q17" s="1"/>
    </row>
    <row r="18" spans="1:17" ht="41.25">
      <c r="A18" s="21" t="s">
        <v>8</v>
      </c>
      <c r="B18" s="21" t="s">
        <v>231</v>
      </c>
      <c r="C18" s="21" t="s">
        <v>140</v>
      </c>
      <c r="D18" s="21" t="s">
        <v>138</v>
      </c>
      <c r="E18" s="86">
        <v>4500</v>
      </c>
      <c r="F18" s="14" t="s">
        <v>90</v>
      </c>
      <c r="G18" s="15" t="s">
        <v>115</v>
      </c>
      <c r="H18" s="83"/>
      <c r="I18" s="83"/>
      <c r="J18" s="21"/>
      <c r="K18" s="21"/>
      <c r="L18" s="15" t="str">
        <f t="shared" si="0"/>
        <v>0,00</v>
      </c>
      <c r="M18" s="21"/>
      <c r="N18" s="17">
        <f t="shared" si="2"/>
        <v>0</v>
      </c>
      <c r="Q18" s="1"/>
    </row>
    <row r="19" spans="1:17" ht="41.25">
      <c r="A19" s="21" t="s">
        <v>21</v>
      </c>
      <c r="B19" s="75" t="s">
        <v>232</v>
      </c>
      <c r="C19" s="21" t="s">
        <v>150</v>
      </c>
      <c r="D19" s="21" t="s">
        <v>138</v>
      </c>
      <c r="E19" s="86">
        <v>1008</v>
      </c>
      <c r="F19" s="14" t="s">
        <v>90</v>
      </c>
      <c r="G19" s="15" t="s">
        <v>115</v>
      </c>
      <c r="H19" s="83"/>
      <c r="I19" s="83"/>
      <c r="J19" s="21"/>
      <c r="K19" s="21"/>
      <c r="L19" s="15" t="str">
        <f t="shared" si="0"/>
        <v>0,00</v>
      </c>
      <c r="M19" s="21"/>
      <c r="N19" s="17">
        <f t="shared" si="2"/>
        <v>0</v>
      </c>
      <c r="Q19" s="1"/>
    </row>
    <row r="20" spans="1:17" ht="41.25">
      <c r="A20" s="21" t="s">
        <v>88</v>
      </c>
      <c r="B20" s="21" t="s">
        <v>472</v>
      </c>
      <c r="C20" s="21" t="s">
        <v>144</v>
      </c>
      <c r="D20" s="21" t="s">
        <v>233</v>
      </c>
      <c r="E20" s="86">
        <v>540</v>
      </c>
      <c r="F20" s="14" t="s">
        <v>90</v>
      </c>
      <c r="G20" s="15" t="s">
        <v>115</v>
      </c>
      <c r="H20" s="83"/>
      <c r="I20" s="83"/>
      <c r="J20" s="21"/>
      <c r="K20" s="21"/>
      <c r="L20" s="15" t="str">
        <f t="shared" si="0"/>
        <v>0,00</v>
      </c>
      <c r="M20" s="21"/>
      <c r="N20" s="17">
        <f t="shared" si="2"/>
        <v>0</v>
      </c>
      <c r="Q20" s="1"/>
    </row>
    <row r="21" spans="1:17" ht="41.25">
      <c r="A21" s="21" t="s">
        <v>1</v>
      </c>
      <c r="B21" s="21" t="s">
        <v>472</v>
      </c>
      <c r="C21" s="21" t="s">
        <v>234</v>
      </c>
      <c r="D21" s="21" t="s">
        <v>233</v>
      </c>
      <c r="E21" s="86">
        <v>540</v>
      </c>
      <c r="F21" s="14" t="s">
        <v>90</v>
      </c>
      <c r="G21" s="15" t="s">
        <v>115</v>
      </c>
      <c r="H21" s="83"/>
      <c r="I21" s="83"/>
      <c r="J21" s="21"/>
      <c r="K21" s="21"/>
      <c r="L21" s="15" t="str">
        <f t="shared" si="0"/>
        <v>0,00</v>
      </c>
      <c r="M21" s="21"/>
      <c r="N21" s="17">
        <f t="shared" si="2"/>
        <v>0</v>
      </c>
      <c r="Q21" s="1"/>
    </row>
    <row r="22" spans="1:17" ht="41.25">
      <c r="A22" s="21" t="s">
        <v>0</v>
      </c>
      <c r="B22" s="21" t="s">
        <v>235</v>
      </c>
      <c r="C22" s="21" t="s">
        <v>236</v>
      </c>
      <c r="D22" s="21" t="s">
        <v>237</v>
      </c>
      <c r="E22" s="86">
        <v>18</v>
      </c>
      <c r="F22" s="14" t="s">
        <v>90</v>
      </c>
      <c r="G22" s="15" t="s">
        <v>115</v>
      </c>
      <c r="H22" s="83"/>
      <c r="I22" s="83"/>
      <c r="J22" s="21"/>
      <c r="K22" s="21"/>
      <c r="L22" s="15" t="str">
        <f t="shared" si="0"/>
        <v>0,00</v>
      </c>
      <c r="M22" s="21"/>
      <c r="N22" s="17">
        <f t="shared" si="2"/>
        <v>0</v>
      </c>
      <c r="Q22" s="1"/>
    </row>
    <row r="23" spans="1:17" ht="41.25">
      <c r="A23" s="21" t="s">
        <v>91</v>
      </c>
      <c r="B23" s="21" t="s">
        <v>238</v>
      </c>
      <c r="C23" s="21" t="s">
        <v>239</v>
      </c>
      <c r="D23" s="21" t="s">
        <v>240</v>
      </c>
      <c r="E23" s="86">
        <v>18</v>
      </c>
      <c r="F23" s="14" t="s">
        <v>184</v>
      </c>
      <c r="G23" s="15" t="s">
        <v>115</v>
      </c>
      <c r="H23" s="83"/>
      <c r="I23" s="83"/>
      <c r="J23" s="21"/>
      <c r="K23" s="21"/>
      <c r="L23" s="15"/>
      <c r="M23" s="21"/>
      <c r="N23" s="17">
        <f t="shared" si="2"/>
        <v>0</v>
      </c>
      <c r="Q23" s="1"/>
    </row>
    <row r="24" spans="1:17" ht="240" customHeight="1">
      <c r="A24" s="21" t="s">
        <v>92</v>
      </c>
      <c r="B24" s="21" t="s">
        <v>241</v>
      </c>
      <c r="C24" s="21" t="s">
        <v>471</v>
      </c>
      <c r="D24" s="21" t="s">
        <v>470</v>
      </c>
      <c r="E24" s="86">
        <v>200</v>
      </c>
      <c r="F24" s="14" t="s">
        <v>90</v>
      </c>
      <c r="G24" s="15" t="s">
        <v>115</v>
      </c>
      <c r="H24" s="83"/>
      <c r="I24" s="83"/>
      <c r="J24" s="21"/>
      <c r="K24" s="21"/>
      <c r="L24" s="15" t="str">
        <f t="shared" si="0"/>
        <v>0,00</v>
      </c>
      <c r="M24" s="21"/>
      <c r="N24" s="17">
        <f t="shared" si="2"/>
        <v>0</v>
      </c>
      <c r="Q24" s="1"/>
    </row>
    <row r="25" spans="1:17" ht="175.5" customHeight="1">
      <c r="A25" s="21" t="s">
        <v>93</v>
      </c>
      <c r="B25" s="21" t="s">
        <v>242</v>
      </c>
      <c r="C25" s="21" t="s">
        <v>243</v>
      </c>
      <c r="D25" s="21" t="s">
        <v>470</v>
      </c>
      <c r="E25" s="86">
        <v>50</v>
      </c>
      <c r="F25" s="14" t="s">
        <v>90</v>
      </c>
      <c r="G25" s="15" t="s">
        <v>115</v>
      </c>
      <c r="H25" s="83"/>
      <c r="I25" s="83"/>
      <c r="J25" s="21"/>
      <c r="K25" s="21"/>
      <c r="L25" s="15" t="str">
        <f t="shared" si="0"/>
        <v>0,00</v>
      </c>
      <c r="M25" s="21"/>
      <c r="N25" s="17">
        <f t="shared" si="2"/>
        <v>0</v>
      </c>
      <c r="Q25" s="1"/>
    </row>
    <row r="26" spans="1:17" ht="41.25">
      <c r="A26" s="21" t="s">
        <v>94</v>
      </c>
      <c r="B26" s="21" t="s">
        <v>244</v>
      </c>
      <c r="C26" s="21" t="s">
        <v>245</v>
      </c>
      <c r="D26" s="21" t="s">
        <v>171</v>
      </c>
      <c r="E26" s="86">
        <v>252</v>
      </c>
      <c r="F26" s="14" t="s">
        <v>90</v>
      </c>
      <c r="G26" s="15" t="s">
        <v>115</v>
      </c>
      <c r="H26" s="83"/>
      <c r="I26" s="83"/>
      <c r="J26" s="21"/>
      <c r="K26" s="21"/>
      <c r="L26" s="15" t="str">
        <f t="shared" si="0"/>
        <v>0,00</v>
      </c>
      <c r="M26" s="21"/>
      <c r="N26" s="17">
        <f t="shared" si="2"/>
        <v>0</v>
      </c>
      <c r="Q26" s="1"/>
    </row>
    <row r="27" spans="1:17" ht="41.25">
      <c r="A27" s="21" t="s">
        <v>95</v>
      </c>
      <c r="B27" s="21" t="s">
        <v>246</v>
      </c>
      <c r="C27" s="21" t="s">
        <v>135</v>
      </c>
      <c r="D27" s="21" t="s">
        <v>138</v>
      </c>
      <c r="E27" s="86">
        <v>5400</v>
      </c>
      <c r="F27" s="14" t="s">
        <v>90</v>
      </c>
      <c r="G27" s="15" t="s">
        <v>115</v>
      </c>
      <c r="H27" s="83"/>
      <c r="I27" s="83"/>
      <c r="J27" s="21"/>
      <c r="K27" s="21"/>
      <c r="L27" s="15" t="str">
        <f t="shared" si="0"/>
        <v>0,00</v>
      </c>
      <c r="M27" s="21"/>
      <c r="N27" s="17">
        <f t="shared" si="2"/>
        <v>0</v>
      </c>
      <c r="Q27" s="1"/>
    </row>
    <row r="28" spans="1:17" ht="41.25">
      <c r="A28" s="21" t="s">
        <v>96</v>
      </c>
      <c r="B28" s="21" t="s">
        <v>247</v>
      </c>
      <c r="C28" s="21" t="s">
        <v>248</v>
      </c>
      <c r="D28" s="21" t="s">
        <v>138</v>
      </c>
      <c r="E28" s="86">
        <v>2000</v>
      </c>
      <c r="F28" s="14" t="s">
        <v>90</v>
      </c>
      <c r="G28" s="15" t="s">
        <v>115</v>
      </c>
      <c r="H28" s="83"/>
      <c r="I28" s="83"/>
      <c r="J28" s="21"/>
      <c r="K28" s="21"/>
      <c r="L28" s="15" t="str">
        <f t="shared" si="0"/>
        <v>0,00</v>
      </c>
      <c r="M28" s="21"/>
      <c r="N28" s="17">
        <f t="shared" si="2"/>
        <v>0</v>
      </c>
      <c r="Q28" s="1"/>
    </row>
    <row r="29" spans="1:17" ht="41.25">
      <c r="A29" s="21" t="s">
        <v>97</v>
      </c>
      <c r="B29" s="21" t="s">
        <v>249</v>
      </c>
      <c r="C29" s="21" t="s">
        <v>167</v>
      </c>
      <c r="D29" s="21" t="s">
        <v>227</v>
      </c>
      <c r="E29" s="86">
        <v>510</v>
      </c>
      <c r="F29" s="14" t="s">
        <v>90</v>
      </c>
      <c r="G29" s="15" t="s">
        <v>115</v>
      </c>
      <c r="H29" s="83"/>
      <c r="I29" s="83"/>
      <c r="J29" s="21"/>
      <c r="K29" s="21"/>
      <c r="L29" s="15" t="str">
        <f t="shared" si="0"/>
        <v>0,00</v>
      </c>
      <c r="M29" s="21"/>
      <c r="N29" s="17">
        <f t="shared" si="2"/>
        <v>0</v>
      </c>
      <c r="Q29" s="1"/>
    </row>
    <row r="30" spans="1:17" ht="41.25">
      <c r="A30" s="21" t="s">
        <v>98</v>
      </c>
      <c r="B30" s="21" t="s">
        <v>250</v>
      </c>
      <c r="C30" s="21" t="s">
        <v>139</v>
      </c>
      <c r="D30" s="21" t="s">
        <v>138</v>
      </c>
      <c r="E30" s="86">
        <v>5400</v>
      </c>
      <c r="F30" s="14" t="s">
        <v>90</v>
      </c>
      <c r="G30" s="15" t="s">
        <v>115</v>
      </c>
      <c r="H30" s="83"/>
      <c r="I30" s="83"/>
      <c r="J30" s="21"/>
      <c r="K30" s="21"/>
      <c r="L30" s="15" t="str">
        <f t="shared" si="0"/>
        <v>0,00</v>
      </c>
      <c r="M30" s="21"/>
      <c r="N30" s="17">
        <f t="shared" si="2"/>
        <v>0</v>
      </c>
      <c r="Q30" s="1"/>
    </row>
    <row r="31" spans="1:17" ht="41.25">
      <c r="A31" s="21" t="s">
        <v>124</v>
      </c>
      <c r="B31" s="21" t="s">
        <v>251</v>
      </c>
      <c r="C31" s="21" t="s">
        <v>131</v>
      </c>
      <c r="D31" s="21" t="s">
        <v>138</v>
      </c>
      <c r="E31" s="86">
        <v>3600</v>
      </c>
      <c r="F31" s="14" t="s">
        <v>90</v>
      </c>
      <c r="G31" s="15" t="s">
        <v>115</v>
      </c>
      <c r="H31" s="83"/>
      <c r="I31" s="83"/>
      <c r="J31" s="21"/>
      <c r="K31" s="21"/>
      <c r="L31" s="15" t="str">
        <f t="shared" si="0"/>
        <v>0,00</v>
      </c>
      <c r="M31" s="21"/>
      <c r="N31" s="17">
        <f t="shared" si="2"/>
        <v>0</v>
      </c>
      <c r="Q31" s="1"/>
    </row>
    <row r="32" spans="1:17" ht="49.5" customHeight="1">
      <c r="A32" s="21" t="s">
        <v>125</v>
      </c>
      <c r="B32" s="21" t="s">
        <v>252</v>
      </c>
      <c r="C32" s="21" t="s">
        <v>253</v>
      </c>
      <c r="D32" s="21" t="s">
        <v>551</v>
      </c>
      <c r="E32" s="86">
        <v>6000</v>
      </c>
      <c r="F32" s="14" t="s">
        <v>90</v>
      </c>
      <c r="G32" s="15" t="s">
        <v>115</v>
      </c>
      <c r="H32" s="83"/>
      <c r="I32" s="83"/>
      <c r="J32" s="21"/>
      <c r="K32" s="21"/>
      <c r="L32" s="15" t="str">
        <f t="shared" si="0"/>
        <v>0,00</v>
      </c>
      <c r="M32" s="21"/>
      <c r="N32" s="17">
        <f t="shared" si="2"/>
        <v>0</v>
      </c>
      <c r="Q32" s="1"/>
    </row>
    <row r="33" spans="1:17" ht="41.25">
      <c r="A33" s="21" t="s">
        <v>126</v>
      </c>
      <c r="B33" s="21" t="s">
        <v>244</v>
      </c>
      <c r="C33" s="21" t="s">
        <v>140</v>
      </c>
      <c r="D33" s="21" t="s">
        <v>254</v>
      </c>
      <c r="E33" s="86">
        <v>3600</v>
      </c>
      <c r="F33" s="14" t="s">
        <v>90</v>
      </c>
      <c r="G33" s="15" t="s">
        <v>115</v>
      </c>
      <c r="H33" s="83"/>
      <c r="I33" s="83"/>
      <c r="J33" s="21"/>
      <c r="K33" s="21"/>
      <c r="L33" s="15" t="str">
        <f t="shared" si="0"/>
        <v>0,00</v>
      </c>
      <c r="M33" s="21"/>
      <c r="N33" s="17">
        <f t="shared" si="2"/>
        <v>0</v>
      </c>
      <c r="Q33" s="1"/>
    </row>
    <row r="34" spans="1:17" ht="13.5">
      <c r="A34" s="9"/>
      <c r="B34" s="9"/>
      <c r="C34" s="9"/>
      <c r="D34" s="9"/>
      <c r="E34" s="19"/>
      <c r="F34" s="9"/>
      <c r="G34" s="9"/>
      <c r="H34" s="9"/>
      <c r="I34" s="9"/>
      <c r="J34" s="9"/>
      <c r="K34" s="9"/>
      <c r="L34" s="9"/>
      <c r="M34" s="9"/>
      <c r="N34" s="9"/>
      <c r="Q34" s="1"/>
    </row>
    <row r="35" spans="1:17" ht="19.5" customHeight="1">
      <c r="A35" s="9"/>
      <c r="B35" s="135" t="s">
        <v>352</v>
      </c>
      <c r="C35" s="135"/>
      <c r="D35" s="135"/>
      <c r="E35" s="135"/>
      <c r="F35" s="135"/>
      <c r="G35" s="135"/>
      <c r="H35" s="9"/>
      <c r="I35" s="9"/>
      <c r="J35" s="9"/>
      <c r="K35" s="9"/>
      <c r="L35" s="9"/>
      <c r="M35" s="9"/>
      <c r="N35" s="9"/>
      <c r="Q35" s="1"/>
    </row>
    <row r="36" spans="1:17" ht="23.25" customHeight="1">
      <c r="A36" s="9"/>
      <c r="B36" s="138" t="s">
        <v>539</v>
      </c>
      <c r="C36" s="138"/>
      <c r="D36" s="138"/>
      <c r="E36" s="138"/>
      <c r="F36" s="138"/>
      <c r="G36" s="138"/>
      <c r="H36" s="9"/>
      <c r="I36" s="9"/>
      <c r="J36" s="9"/>
      <c r="K36" s="9"/>
      <c r="L36" s="9"/>
      <c r="M36" s="9"/>
      <c r="N36" s="9"/>
      <c r="Q36" s="1"/>
    </row>
    <row r="37" spans="2:17" ht="22.5" customHeight="1">
      <c r="B37" s="138" t="s">
        <v>540</v>
      </c>
      <c r="C37" s="145"/>
      <c r="Q37" s="1"/>
    </row>
    <row r="38" ht="13.5">
      <c r="Q38" s="1"/>
    </row>
    <row r="39" ht="13.5">
      <c r="Q39" s="1"/>
    </row>
    <row r="40" ht="13.5">
      <c r="Q40" s="1"/>
    </row>
    <row r="41" ht="13.5">
      <c r="Q41" s="1"/>
    </row>
    <row r="42" ht="13.5">
      <c r="Q42" s="1"/>
    </row>
    <row r="43" ht="13.5">
      <c r="Q43" s="1"/>
    </row>
    <row r="44" ht="13.5">
      <c r="Q44" s="1"/>
    </row>
    <row r="45" ht="13.5">
      <c r="Q45" s="1"/>
    </row>
    <row r="46" ht="13.5">
      <c r="Q46" s="1"/>
    </row>
    <row r="47" ht="13.5">
      <c r="Q47" s="1"/>
    </row>
    <row r="48" ht="13.5">
      <c r="Q48" s="1"/>
    </row>
    <row r="49" ht="13.5">
      <c r="Q49" s="1"/>
    </row>
    <row r="50" ht="13.5">
      <c r="Q50" s="1"/>
    </row>
    <row r="51" ht="13.5">
      <c r="Q51" s="1"/>
    </row>
    <row r="52" ht="13.5">
      <c r="Q52" s="1"/>
    </row>
    <row r="53" ht="13.5">
      <c r="Q53" s="1"/>
    </row>
    <row r="54" ht="13.5">
      <c r="Q54" s="1"/>
    </row>
    <row r="55" ht="13.5">
      <c r="Q55" s="1"/>
    </row>
    <row r="56" ht="13.5">
      <c r="Q56" s="1"/>
    </row>
    <row r="57" ht="13.5">
      <c r="Q57" s="1"/>
    </row>
    <row r="58" ht="13.5">
      <c r="Q58" s="1"/>
    </row>
    <row r="59" ht="13.5">
      <c r="Q59" s="1"/>
    </row>
    <row r="60" ht="13.5">
      <c r="Q60" s="1"/>
    </row>
    <row r="61" ht="13.5">
      <c r="Q61" s="1"/>
    </row>
    <row r="62" ht="13.5">
      <c r="Q62" s="1"/>
    </row>
    <row r="63" ht="13.5">
      <c r="Q63" s="1"/>
    </row>
    <row r="64" ht="13.5">
      <c r="Q64" s="1"/>
    </row>
    <row r="65" ht="13.5">
      <c r="Q65" s="1"/>
    </row>
    <row r="66" ht="13.5">
      <c r="Q66" s="1"/>
    </row>
    <row r="67" ht="13.5">
      <c r="Q67" s="1"/>
    </row>
    <row r="68" ht="13.5">
      <c r="Q68" s="1"/>
    </row>
    <row r="69" ht="13.5">
      <c r="Q69" s="1"/>
    </row>
    <row r="70" ht="13.5">
      <c r="Q70" s="1"/>
    </row>
  </sheetData>
  <sheetProtection/>
  <mergeCells count="5">
    <mergeCell ref="G2:I2"/>
    <mergeCell ref="H6:I6"/>
    <mergeCell ref="B35:G35"/>
    <mergeCell ref="B36:G36"/>
    <mergeCell ref="B37:C3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Łukasz Sendo</cp:lastModifiedBy>
  <cp:lastPrinted>2019-03-27T09:04:16Z</cp:lastPrinted>
  <dcterms:created xsi:type="dcterms:W3CDTF">2003-05-16T10:10:29Z</dcterms:created>
  <dcterms:modified xsi:type="dcterms:W3CDTF">2019-04-10T08:08:07Z</dcterms:modified>
  <cp:category/>
  <cp:version/>
  <cp:contentType/>
  <cp:contentStatus/>
</cp:coreProperties>
</file>