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245" windowHeight="117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/>
  <calcPr fullCalcOnLoad="1" refMode="R1C1"/>
</workbook>
</file>

<file path=xl/sharedStrings.xml><?xml version="1.0" encoding="utf-8"?>
<sst xmlns="http://schemas.openxmlformats.org/spreadsheetml/2006/main" count="283" uniqueCount="151">
  <si>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</si>
  <si>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</si>
  <si>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</si>
  <si>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</si>
  <si>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</si>
  <si>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</si>
  <si>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</si>
  <si>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</si>
  <si>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</si>
  <si>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</si>
  <si>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</si>
  <si>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</si>
  <si>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</si>
  <si>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</si>
  <si>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</si>
  <si>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</si>
  <si>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</si>
  <si>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</si>
  <si>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</si>
  <si>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</si>
  <si>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</si>
  <si>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</si>
  <si>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</si>
  <si>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</si>
  <si>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</si>
  <si>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</si>
  <si>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</si>
  <si>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</si>
  <si>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</si>
  <si>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</si>
  <si>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</si>
  <si>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</si>
  <si>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</si>
  <si>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</si>
  <si>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</si>
  <si>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</si>
  <si>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</si>
  <si>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</si>
  <si>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</si>
  <si>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</si>
  <si>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</si>
  <si>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</si>
  <si>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</si>
  <si>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</si>
  <si>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</si>
  <si>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</si>
  <si>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</si>
  <si>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</si>
  <si>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</si>
  <si>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</si>
  <si>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</si>
  <si>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</si>
  <si>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</si>
  <si>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</si>
  <si>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</si>
  <si>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Dostawa produktów do żywienia pozajelitowego.</t>
  </si>
  <si>
    <t>L.p.</t>
  </si>
  <si>
    <t>Dzierżawa urządzenia</t>
  </si>
  <si>
    <t>Przedmiot</t>
  </si>
  <si>
    <t>Okres</t>
  </si>
  <si>
    <t>Opis dzierżawionego urządzenia</t>
  </si>
  <si>
    <t>Cena za 1 miesiąc brutto</t>
  </si>
  <si>
    <t xml:space="preserve">Dzierżawa urządzenia do przygotowywania mieszanin odżywczych do żywienia pozajelitowego </t>
  </si>
  <si>
    <t>miesięcy</t>
  </si>
  <si>
    <t>nazwa urząrzenia:
producent, typ:
nr seryjny:
rok produkcji:
wartość:
akcesoria: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</si>
  <si>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</si>
  <si>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</si>
  <si>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</si>
  <si>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</si>
  <si>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Wymagane warunki dzierżawy urządzenia</t>
  </si>
  <si>
    <t>Opis oferowanych warunków dzierżawy urządzenia</t>
  </si>
  <si>
    <t>Opis urządzenia, będącego przedmiotem dzierżawy</t>
  </si>
  <si>
    <t>Opis zaoferowanego urządzenia</t>
  </si>
  <si>
    <t>Urządzenie do sporządzania mieszanin do żywienia pozajelitowego ma być w pełni skomputeryzowane wraz z oprogramowaniem w języku polskim lub angielskim.</t>
  </si>
  <si>
    <t>należy w szczególności podać ilość i rodzaj portów przy urządzeniu</t>
  </si>
  <si>
    <t>należy w szczególności podać wymiary urządzenia</t>
  </si>
  <si>
    <t xml:space="preserve">Nazwa handlowa:
Dawka: 
Postać / Opakowanie:
</t>
  </si>
  <si>
    <t>Oferowana ilość  opakowań jednostkowych</t>
  </si>
  <si>
    <t>Oświadczamy, że zamówienie będziemy wykonywać do czasu wyczerpania kwoty wynagrodzenia umownego, jednak nie dłużej niż przez 36 miesięcy od dnia zawarcia umowy.</t>
  </si>
  <si>
    <t>Nazwa handlowa:
Postać / Opakowanie:</t>
  </si>
  <si>
    <t>Nazwa handlowa/
Postać / Opakowanie:</t>
  </si>
  <si>
    <t>10 ml</t>
  </si>
  <si>
    <r>
      <t>Licencja na oprogramowanie</t>
    </r>
  </si>
  <si>
    <t>Wykonawca zobowiązany będzie do dostosowania na własny koszt infrastruktury technicznej dla potrzeb oferowanego urządzenia tak, aby zapewnić jego szybką instalację, uruchomienie i prawidłową eksploatację. Zamawiający zaleca w tym celu dokonanie przez Wykonawcę wizji lokalnej</t>
  </si>
  <si>
    <t>Część nr: 1</t>
  </si>
  <si>
    <t>Część nr: 2</t>
  </si>
  <si>
    <t>DFP.271.102.2019.BM</t>
  </si>
  <si>
    <t>część 3</t>
  </si>
  <si>
    <t>część 4</t>
  </si>
  <si>
    <t>część 5</t>
  </si>
  <si>
    <t>część 6</t>
  </si>
  <si>
    <t>Oświadczamy, że oferowane przez nas w części 1 (poz. 1 - 6), w części 2 - 6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</si>
  <si>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 xml:space="preserve">12,5% podstawowy roztwór aminokwasów i elektrolitów do żywienia pozajelitowego </t>
  </si>
  <si>
    <t>125mg/ml, 500 ml</t>
  </si>
  <si>
    <t>roztwór do infuzji; butelka</t>
  </si>
  <si>
    <t>6%  roztwór aminokwasów  do żywienia pozajelitowego stosowany przy niewydolności nerek</t>
  </si>
  <si>
    <t>60 mg/ml, 500 ml</t>
  </si>
  <si>
    <t>20% emulsja tłuszczowa do żywienia pozajelitowego zawierająca 80% oliwy z oliwek</t>
  </si>
  <si>
    <t>200mg/ml, 500 ml</t>
  </si>
  <si>
    <t>liofilizat witamin rozpuszczalnych w wodzie i tłuszczach</t>
  </si>
  <si>
    <t>proszek do sporządzania roztworu do wstrzykiwań i infuzji</t>
  </si>
  <si>
    <t>10 % roztwór aminokwasów zawierający taurynę 0,06g/ 100 ml przeznaczonych do żywienia pozajelitowego dzieci, niemowląt, noworodków*</t>
  </si>
  <si>
    <t>100 mg/ml, 100 ml</t>
  </si>
  <si>
    <t>100 mg/ml, 250 ml</t>
  </si>
  <si>
    <t>*wymagany jeden podmiot odpowiedzialny</t>
  </si>
  <si>
    <t xml:space="preserve">Wykonawca powinien w ofercie wskazać ośrodek, który będzie wykonywał potrzebne badania stabilności. Nie dotyczy to Wykonawcy, który posiada  stosowne badania stabilności i przedstawi je Zamawiającemu.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</si>
  <si>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Wykonawca zobowiązany będzie do dostarczenia urządzenia, jego zainstalowania i przeszkolenia personelu apteki na własny koszt z funkcjonowania wymaganego urządzenia wraz z oprogramowaniem. Instalacja urządzenia oraz szkolenie personelu nie powinno zakłócać codziennego cyklu produkcyjnego w Pracowni Żywienia Pozajelitowego.
Szkolenie musi obejmować oprogramowanie do zlecania recept oraz funkcjonowanie (działanie) mieszalnika.  Szkolenie musi odbyć się w Aptece Szpitala Uniwersyteckiego lub za zgodą Kierownika Apteki w innym wskazanym miejscu. Na potrzeby szkolenia Wykonawca zobowiązany będzie dostarczyć niezbędną ilość preparatów i materiałów jednorazowych. Koszty z tym związane ponosi Wykonawca.</t>
  </si>
  <si>
    <t>Przez cały okres użytkowania urządzenia przez Zamawiającego Wykonawca, którego oferta zostanie wybrana zobowiązany będzie do świadczenia serwisu oraz koniecznych przeglądów technicznych urządzenia i oprogramowania. Koszty z tym związane należy uwzględnić w czynszu dzierżawnym.
Serwis urządzenia i oprogramowania w przypadku awarii: Wykonawca zobowiązany będzie do wsparcia technicznego w godzinach pracy Apteki (dotyczy również dyżurów medycznych). Wykonawca zobowiązany będzie podać numer telefonu, pod którym będzie dostępny serwis techniczny (dotyczy również dyżurów medycznych). W razie wystąpienia awarii urządzenia lub oprogramowania ustala się:
Czas reakcji do 1h po zgłoszeniu problemu;
Czas na obejście problemu do 5h (rozwiązanie tymczasowe);
Czas na rozwiązanie problemu do 24 h.
Jeżeli przewidywany czas naprawy urządzenia przekraczać będzie 48 h Wykonawca zobowiązany będzie dostarczyć zastępcze urządzenie o takich samych parametrach technicznych w ciągu 24 h od zgłoszenia awarii przez Zamawiającego. Wszelkie koszty związane z naprawą, dostarczeniem aparatu zamiennego i jego ubezpieczenia pokrywa Wykonawca. 
Wykonawca zobowiązany będzie do przeprowadzania przeglądu technicznego raz na 12 miesięcy i konserwacji urządzenia.</t>
  </si>
  <si>
    <t>Urządzenie powinno wykonywać mieszaniny metodą wolumetryczno-grawitacyjną tzn. z końcową kontrolą wagi prawidłowo sporządzonej mieszaniny. Waga powinna być podłączona na stałe do urządzenia. Do urządzenia wymagane jest dołączenie odpowiedniego oprogramowania sterującego urządzeniem oraz umożliwiającego prowadzenie bazy danych pacjentów i preparatów oraz realizowanie recept w jednostkach miary stosowanych przez Zamawiającego tj. gram, mililitr, mmol, mmol/kg masy ciała, ampułka danego preparatu. Wersja oprogramowania  powinna umożliwiać zlecanie mieszanin z wielu stacji roboczych. Zamawiajacy wymaga zaoferowania urządzenia posiadającego oprogramowanie umożliwiające elektroniczne tworzenie i weryfikację recept i wysyłanie ich bezpośrednio z oddziału do pracowni żywienia oraz aby to oprogramowanie współpracowało z aktualnie działającym wyposażeniem pracowni żywieniowej Zamawiającego tj. wyposażeniem typu Abacus.</t>
  </si>
  <si>
    <t>Urządzenie powinno przygotowywać zindywidualizowane mieszaniny do żywienia pozajelitowego oraz umożliwiać automatyczne pobieranie składników z co najmniej 24 różnych źródeł: makroskładników z butelek szklanych lub plastikowych, worków oraz mikroskładników z fiolek  lub strzykawek. Zamawiający wymaga aby porty urządzenia były uniwersalne tzn. pozwalały do każdego z nich podłączyć makro lub mikroskładnik w zależności od potrzeb w danym dniu produkcyjnym. Zamawiajacy wymaga, aby przewody mogły być podłączane do portów pojedyńczo, nie modułami.</t>
  </si>
  <si>
    <t>Ze względu na stabilność mikrobiologiczną mieszaniny, urządzenie powinno mieścić się w całości w świetle loży z nawiewem laminarnym [Lamil 190] pozostawiając wystarczającą ilość wolnej przestrzeni roboczej, zapewniającą bezpieczne wykonywanie manipulacji niezbędnych do wykonywania mieszanin. Urządzenie nie powinno zakłócać przepływu jałowego powietrza w świetle loży z nawiewem laminarnym. Zamawiający wymaga podania wymiarów urządzenia.</t>
  </si>
  <si>
    <t>Urządzenie musi być zainstalowane w sposób umożliwiający oddzielenie pracy administracyjnej (drukowanie recept, etykiet, raportów produkcji) od sporządzania gotowych mieszanin do żywienia pozajelitowego w pomieszczeniu czystym. Komputer wraz z drukarką nie może być zainstalowany w pomieszczeniu czystym. System powinien umożliwiać równoczesne wprowadzanie składu recept w pomieszczeniu biurowym i sporządzanie mieszanin przez urządzenie w pomieszczeniu czystym (praca w tle).</t>
  </si>
  <si>
    <t xml:space="preserve">Wykonawca powinien w ofercie wskazać ośrodek, który będzie wykonywał potrzebne badania stabilności. Nie dotyczy to Wykonawcy, który posiada  stosowne badania stabilności i przedstawi je Zamawiającemu.      </t>
  </si>
  <si>
    <t>należy w szczególności podać ośrodek</t>
  </si>
  <si>
    <t>Podmiot odpowiedzialny</t>
  </si>
  <si>
    <t>Koncentrat pierwiastków śladowych (Cu, F, J, Mn, Se, Zn) ze zwiększoną zawartością cynku przeznaczony do uzupełnienia żywienia pozajelitowego dzieci</t>
  </si>
  <si>
    <t>1 ml roztworu zawiera 250 µg cynku, 20 µg miedzi, 1 µg manganu, 2 µg selenu, 57 µg fluoru, 1 µg jodu</t>
  </si>
  <si>
    <t>konc. do przyg. roztw. do inf. 10 ml</t>
  </si>
  <si>
    <t>Witaminy rozpuszczalne w tłuszczach do żywienia pozajelitowego dzieci</t>
  </si>
  <si>
    <t>10 ml zawiera 690 µg witaminy A, 10 µg witaminy D2, 6,4 mg witaminy E, 200 µg witaminy K1</t>
  </si>
  <si>
    <t>konc. emulsji do inf. 10 ml</t>
  </si>
  <si>
    <t>Część nr: 3</t>
  </si>
  <si>
    <t>Aqua pro iniectione</t>
  </si>
  <si>
    <t>1000 ml</t>
  </si>
  <si>
    <t>rozpuszczalnik do sporządzania leków parenteralnych; 1000 ml butelka plastikowa; stojąca</t>
  </si>
  <si>
    <t>Część nr: 4</t>
  </si>
  <si>
    <t>koncentrat pierwiastków śladowych do podawania dożylnego u osób dorosłych*</t>
  </si>
  <si>
    <t>koncentrat do sporządzania roztworu do wlewu kroplowego; 10 ml</t>
  </si>
  <si>
    <t>koncentrat fosforanów organicznych do sporządzania roztworu do infuzji*</t>
  </si>
  <si>
    <t>216 mg/ml; 20 ml</t>
  </si>
  <si>
    <t>koncentrat do sporządzania roztworu do infuzji; fiol.</t>
  </si>
  <si>
    <t>Część nr: 5</t>
  </si>
  <si>
    <t>Glucose * ^</t>
  </si>
  <si>
    <t>50% 3000 ml; 2775mOsmol/L</t>
  </si>
  <si>
    <t>roztwór do infuzji, worek</t>
  </si>
  <si>
    <t>50% 500 ml; 2775mOsmol/L</t>
  </si>
  <si>
    <t>Produkt odżywczy. Roztwór aminokwasów, glukozy i elektrolitów. Do podania obwodowego*</t>
  </si>
  <si>
    <t>worek trzykomorowy, zawartość Azotu 4g</t>
  </si>
  <si>
    <t>1500 ml</t>
  </si>
  <si>
    <t>worek trzykomorowy, zawartość Azotu 5,4 g</t>
  </si>
  <si>
    <t>* wymagany jeden podmiot odpowiedzialny w przypadku tej samej substancji czynnej</t>
  </si>
  <si>
    <t>^ import docelowy</t>
  </si>
  <si>
    <t>Część nr: 6</t>
  </si>
  <si>
    <t>Preparat odżywczy- roztwór aminokwasów, elektrolitów,glukozy, emulsji tłuszczowej*</t>
  </si>
  <si>
    <t>1250-1540 ml</t>
  </si>
  <si>
    <t>zestaw dwóch roztworów i emulsji do sporządzania emulsji do infuzji,1250-1540 ml, zawartość azotu: 6,8 - 8,4g; worek trzykomorowy</t>
  </si>
  <si>
    <t>1875-2053 ml</t>
  </si>
  <si>
    <t>zestaw dwóch roztworów i emulsji do sporządzania emulsji do infuzji, 1875-2053 ml; zawartość azotu:10,2-11,2g; worek trzykomorowy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</si>
  <si>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Garamond"/>
        <family val="1"/>
      </rPr>
      <t>*Jeżeli wykonawca nie poda tych informacji to Zamawiający przyjmie, że wykonawca nie zamierza powierzać żadnej części zamówienia podwykonawcy</t>
    </r>
  </si>
  <si>
    <r>
      <t>Uwaga :</t>
    </r>
    <r>
      <rPr>
        <sz val="9"/>
        <rFont val="Times New Roman"/>
        <family val="1"/>
      </rPr>
      <t xml:space="preserve"> Wykonawca, z którym zostanie zawarta umowa w zakresie części 1 zobowiązany jest wykonać badania stabilności fizykochemicznej mieszanin odżywczych (nie później niż sześć miesiący po zawarciu umowy), w skład których wchodziłyby preparaty aminokwasowe z części nr 1 oraz inne wskazane przez Zamawiającego  z emulsją tłuszczową z części nr 1 (minimum 10 diet dla każdego preparatu aminokwasowego) w zakresie od 6,0 do 13,0 gram azotu oraz 1200-2900 ml objętości całkowitej a następnie przedstawić odpowiednią dokumentację Aptece. Przebadane mieszaniny odżywcze  muszą być stabilne przez okres 7 dni w temp. 2-8 stopni C plus 24 godziny w temp. pokojowej.                                                                                                                                                         </t>
    </r>
  </si>
  <si>
    <t xml:space="preserve">Urządzenie musi posiadać zgodność z certyfikatem CE, potwierdzającą, że jest dopuszczone do obrotu i używania na terenie Polski zgodnie z ustawą z dnia 20 kwietnia 2004 r. o wyrobach medycznych.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</si>
</sst>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name val="Garamond"/>
      <family val="1"/>
    </font>
    <font>
      <i/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33" borderId="10" xfId="6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left" vertical="top" wrapText="1"/>
      <protection locked="0"/>
    </xf>
    <xf numFmtId="0" fontId="5" fillId="0" borderId="12" xfId="61" applyFont="1" applyFill="1" applyBorder="1" applyAlignment="1" applyProtection="1">
      <alignment horizontal="left" vertical="top" wrapText="1"/>
      <protection locked="0"/>
    </xf>
    <xf numFmtId="49" fontId="4" fillId="0" borderId="11" xfId="61" applyNumberFormat="1" applyFont="1" applyFill="1" applyBorder="1" applyAlignment="1" applyProtection="1">
      <alignment horizontal="left" vertical="top" wrapText="1"/>
      <protection locked="0"/>
    </xf>
    <xf numFmtId="4" fontId="4" fillId="0" borderId="10" xfId="61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61" applyNumberFormat="1" applyFont="1" applyFill="1" applyBorder="1" applyAlignment="1" applyProtection="1">
      <alignment horizontal="left" vertical="top" wrapText="1"/>
      <protection locked="0"/>
    </xf>
    <xf numFmtId="3" fontId="4" fillId="0" borderId="10" xfId="46" applyNumberFormat="1" applyFont="1" applyFill="1" applyBorder="1" applyAlignment="1" applyProtection="1">
      <alignment horizontal="right" vertical="top" wrapText="1"/>
      <protection locked="0"/>
    </xf>
    <xf numFmtId="0" fontId="4" fillId="0" borderId="0" xfId="61" applyFont="1" applyFill="1" applyBorder="1" applyAlignment="1" applyProtection="1">
      <alignment horizontal="left" vertical="top" wrapText="1"/>
      <protection locked="0"/>
    </xf>
    <xf numFmtId="3" fontId="4" fillId="0" borderId="0" xfId="46" applyNumberFormat="1" applyFont="1" applyFill="1" applyBorder="1" applyAlignment="1" applyProtection="1">
      <alignment horizontal="right" vertical="top" wrapText="1"/>
      <protection locked="0"/>
    </xf>
    <xf numFmtId="49" fontId="4" fillId="0" borderId="0" xfId="61" applyNumberFormat="1" applyFont="1" applyFill="1" applyBorder="1" applyAlignment="1" applyProtection="1">
      <alignment horizontal="left" vertical="top" wrapText="1"/>
      <protection locked="0"/>
    </xf>
    <xf numFmtId="4" fontId="4" fillId="0" borderId="0" xfId="61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61" applyNumberFormat="1" applyFont="1" applyFill="1" applyBorder="1" applyAlignment="1" applyProtection="1">
      <alignment horizontal="left" vertical="top" wrapText="1"/>
      <protection locked="0"/>
    </xf>
    <xf numFmtId="0" fontId="5" fillId="35" borderId="0" xfId="61" applyFont="1" applyFill="1" applyBorder="1" applyAlignment="1" applyProtection="1">
      <alignment horizontal="center" vertical="center" wrapText="1"/>
      <protection locked="0"/>
    </xf>
    <xf numFmtId="0" fontId="5" fillId="35" borderId="10" xfId="61" applyFont="1" applyFill="1" applyBorder="1" applyAlignment="1" applyProtection="1">
      <alignment horizontal="center" vertical="center" wrapText="1"/>
      <protection locked="0"/>
    </xf>
    <xf numFmtId="1" fontId="5" fillId="35" borderId="10" xfId="61" applyNumberFormat="1" applyFont="1" applyFill="1" applyBorder="1" applyAlignment="1" applyProtection="1">
      <alignment horizontal="center" vertical="center" wrapText="1"/>
      <protection locked="0"/>
    </xf>
    <xf numFmtId="44" fontId="54" fillId="35" borderId="0" xfId="61" applyNumberFormat="1" applyFont="1" applyFill="1" applyBorder="1" applyAlignment="1" applyProtection="1">
      <alignment horizontal="left" vertical="top" wrapText="1"/>
      <protection locked="0"/>
    </xf>
    <xf numFmtId="0" fontId="4" fillId="35" borderId="10" xfId="61" applyFont="1" applyFill="1" applyBorder="1" applyAlignment="1" applyProtection="1">
      <alignment horizontal="right" vertical="top" wrapText="1"/>
      <protection locked="0"/>
    </xf>
    <xf numFmtId="0" fontId="4" fillId="35" borderId="10" xfId="61" applyFont="1" applyFill="1" applyBorder="1" applyAlignment="1" applyProtection="1">
      <alignment horizontal="center" vertical="center" wrapText="1"/>
      <protection locked="0"/>
    </xf>
    <xf numFmtId="44" fontId="4" fillId="35" borderId="10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1" fontId="4" fillId="0" borderId="0" xfId="61" applyNumberFormat="1" applyFont="1" applyFill="1" applyAlignment="1" applyProtection="1">
      <alignment horizontal="left" vertical="top" wrapText="1"/>
      <protection locked="0"/>
    </xf>
    <xf numFmtId="0" fontId="6" fillId="0" borderId="11" xfId="61" applyFont="1" applyFill="1" applyBorder="1" applyAlignment="1">
      <alignment horizontal="left" vertical="top" wrapText="1"/>
      <protection/>
    </xf>
    <xf numFmtId="0" fontId="4" fillId="0" borderId="13" xfId="61" applyFont="1" applyFill="1" applyBorder="1" applyAlignment="1">
      <alignment horizontal="left" vertical="top" wrapText="1"/>
      <protection/>
    </xf>
    <xf numFmtId="0" fontId="4" fillId="0" borderId="14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 locked="0"/>
    </xf>
    <xf numFmtId="3" fontId="5" fillId="0" borderId="11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6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9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8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Alignment="1" applyProtection="1">
      <alignment vertical="top" wrapText="1"/>
      <protection locked="0"/>
    </xf>
    <xf numFmtId="0" fontId="5" fillId="35" borderId="0" xfId="61" applyFont="1" applyFill="1" applyBorder="1" applyAlignment="1" applyProtection="1">
      <alignment horizontal="left" vertical="center" wrapText="1"/>
      <protection locked="0"/>
    </xf>
    <xf numFmtId="0" fontId="54" fillId="35" borderId="0" xfId="6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5" xfId="6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0" fontId="4" fillId="0" borderId="0" xfId="61" applyFont="1" applyFill="1" applyBorder="1" applyAlignment="1" applyProtection="1">
      <alignment horizontal="left" vertical="center" wrapText="1"/>
      <protection locked="0"/>
    </xf>
    <xf numFmtId="0" fontId="4" fillId="0" borderId="0" xfId="61" applyFont="1" applyFill="1" applyAlignment="1" applyProtection="1">
      <alignment horizontal="left" vertical="center" wrapText="1"/>
      <protection locked="0"/>
    </xf>
    <xf numFmtId="3" fontId="4" fillId="0" borderId="15" xfId="46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5" fontId="4" fillId="0" borderId="10" xfId="44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175" fontId="4" fillId="0" borderId="10" xfId="44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5" fillId="0" borderId="10" xfId="71" applyNumberFormat="1" applyFont="1" applyFill="1" applyBorder="1" applyAlignment="1" applyProtection="1">
      <alignment horizontal="left" vertical="top" wrapText="1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44" fontId="55" fillId="0" borderId="0" xfId="71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9" fontId="55" fillId="0" borderId="0" xfId="0" applyNumberFormat="1" applyFont="1" applyFill="1" applyBorder="1" applyAlignment="1" applyProtection="1">
      <alignment horizontal="left" vertical="top" wrapText="1"/>
      <protection locked="0"/>
    </xf>
    <xf numFmtId="49" fontId="55" fillId="0" borderId="0" xfId="0" applyNumberFormat="1" applyFont="1" applyFill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5" fillId="0" borderId="13" xfId="0" applyNumberFormat="1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4" xfId="0" applyFont="1" applyFill="1" applyBorder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center" vertical="top" wrapText="1"/>
      <protection locked="0"/>
    </xf>
    <xf numFmtId="0" fontId="56" fillId="0" borderId="14" xfId="0" applyFont="1" applyFill="1" applyBorder="1" applyAlignment="1" applyProtection="1">
      <alignment horizontal="center" vertical="top" wrapText="1"/>
      <protection locked="0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49" fontId="56" fillId="0" borderId="14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justify" wrapText="1"/>
      <protection locked="0"/>
    </xf>
    <xf numFmtId="0" fontId="55" fillId="0" borderId="0" xfId="0" applyFont="1" applyFill="1" applyAlignment="1" applyProtection="1">
      <alignment horizontal="justify" vertical="justify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4" fillId="0" borderId="10" xfId="61" applyFont="1" applyFill="1" applyBorder="1" applyAlignment="1">
      <alignment horizontal="left" vertical="top" wrapText="1"/>
      <protection/>
    </xf>
    <xf numFmtId="0" fontId="7" fillId="0" borderId="11" xfId="61" applyFont="1" applyFill="1" applyBorder="1" applyAlignment="1">
      <alignment horizontal="left" vertical="top" wrapText="1"/>
      <protection/>
    </xf>
    <xf numFmtId="0" fontId="4" fillId="0" borderId="13" xfId="61" applyFont="1" applyFill="1" applyBorder="1" applyAlignment="1">
      <alignment horizontal="left" vertical="top" wrapText="1"/>
      <protection/>
    </xf>
    <xf numFmtId="0" fontId="4" fillId="0" borderId="14" xfId="61" applyFont="1" applyFill="1" applyBorder="1" applyAlignment="1">
      <alignment horizontal="left" vertical="top" wrapText="1"/>
      <protection/>
    </xf>
    <xf numFmtId="0" fontId="54" fillId="0" borderId="10" xfId="61" applyFont="1" applyFill="1" applyBorder="1" applyAlignment="1">
      <alignment horizontal="left" vertical="top" wrapText="1"/>
      <protection/>
    </xf>
    <xf numFmtId="0" fontId="8" fillId="0" borderId="11" xfId="61" applyFont="1" applyFill="1" applyBorder="1" applyAlignment="1">
      <alignment horizontal="left" vertical="top" wrapText="1"/>
      <protection/>
    </xf>
    <xf numFmtId="0" fontId="9" fillId="0" borderId="13" xfId="61" applyFont="1" applyFill="1" applyBorder="1" applyAlignment="1">
      <alignment horizontal="left" vertical="top" wrapText="1"/>
      <protection/>
    </xf>
    <xf numFmtId="0" fontId="9" fillId="0" borderId="14" xfId="61" applyFont="1" applyFill="1" applyBorder="1" applyAlignment="1">
      <alignment horizontal="left" vertical="top" wrapText="1"/>
      <protection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3" fontId="5" fillId="0" borderId="14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61" applyFont="1" applyFill="1" applyBorder="1" applyAlignment="1">
      <alignment horizontal="left" vertical="top" wrapText="1"/>
      <protection/>
    </xf>
    <xf numFmtId="0" fontId="6" fillId="0" borderId="11" xfId="61" applyFont="1" applyFill="1" applyBorder="1" applyAlignment="1">
      <alignment horizontal="left" vertical="top" wrapText="1"/>
      <protection/>
    </xf>
    <xf numFmtId="0" fontId="4" fillId="0" borderId="11" xfId="61" applyFont="1" applyFill="1" applyBorder="1" applyAlignment="1" applyProtection="1">
      <alignment horizontal="left" vertical="top" wrapText="1"/>
      <protection locked="0"/>
    </xf>
    <xf numFmtId="0" fontId="4" fillId="0" borderId="13" xfId="61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44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0" fontId="5" fillId="0" borderId="13" xfId="61" applyFont="1" applyFill="1" applyBorder="1" applyAlignment="1" applyProtection="1">
      <alignment horizontal="left" vertical="center" wrapText="1"/>
      <protection locked="0"/>
    </xf>
    <xf numFmtId="0" fontId="4" fillId="0" borderId="14" xfId="61" applyFont="1" applyFill="1" applyBorder="1" applyAlignment="1">
      <alignment horizontal="left" vertical="center" wrapText="1"/>
      <protection/>
    </xf>
    <xf numFmtId="49" fontId="5" fillId="0" borderId="11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6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 applyProtection="1">
      <alignment horizontal="left" vertical="top" wrapText="1"/>
      <protection locked="0"/>
    </xf>
    <xf numFmtId="0" fontId="5" fillId="36" borderId="11" xfId="61" applyFont="1" applyFill="1" applyBorder="1" applyAlignment="1">
      <alignment horizontal="left" vertical="center" wrapText="1"/>
      <protection/>
    </xf>
    <xf numFmtId="0" fontId="5" fillId="36" borderId="13" xfId="61" applyFont="1" applyFill="1" applyBorder="1" applyAlignment="1">
      <alignment horizontal="left" vertical="center" wrapText="1"/>
      <protection/>
    </xf>
    <xf numFmtId="0" fontId="5" fillId="36" borderId="14" xfId="61" applyFont="1" applyFill="1" applyBorder="1" applyAlignment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Normalny 4" xfId="60"/>
    <cellStyle name="Normalny 5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2 2" xfId="74"/>
    <cellStyle name="Walutowy 3" xfId="75"/>
    <cellStyle name="Walutowy 4" xfId="76"/>
    <cellStyle name="Walutowy 5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1"/>
  <sheetViews>
    <sheetView showGridLines="0" tabSelected="1" zoomScale="120" zoomScaleNormal="120" zoomScaleSheetLayoutView="85" zoomScalePageLayoutView="115" workbookViewId="0" topLeftCell="A1">
      <selection activeCell="D26" sqref="D26"/>
    </sheetView>
  </sheetViews>
  <sheetFormatPr defaultColWidth="9.00390625" defaultRowHeight="12.75"/>
  <cols>
    <col min="1" max="1" width="9.125" style="80" customWidth="1"/>
    <col min="2" max="2" width="6.125" style="80" customWidth="1"/>
    <col min="3" max="4" width="30.00390625" style="80" customWidth="1"/>
    <col min="5" max="5" width="41.625" style="83" customWidth="1"/>
    <col min="6" max="9" width="9.125" style="80" customWidth="1"/>
    <col min="10" max="10" width="22.25390625" style="80" customWidth="1"/>
    <col min="11" max="12" width="16.125" style="80" customWidth="1"/>
    <col min="13" max="16384" width="9.125" style="80" customWidth="1"/>
  </cols>
  <sheetData>
    <row r="1" ht="15">
      <c r="E1" s="81" t="s">
        <v>47</v>
      </c>
    </row>
    <row r="2" spans="3:5" ht="15">
      <c r="C2" s="82"/>
      <c r="D2" s="82" t="s">
        <v>46</v>
      </c>
      <c r="E2" s="82"/>
    </row>
    <row r="4" spans="3:4" ht="15">
      <c r="C4" s="80" t="s">
        <v>37</v>
      </c>
      <c r="D4" s="80" t="s">
        <v>86</v>
      </c>
    </row>
    <row r="6" spans="3:5" ht="15">
      <c r="C6" s="80" t="s">
        <v>36</v>
      </c>
      <c r="D6" s="120" t="s">
        <v>55</v>
      </c>
      <c r="E6" s="120"/>
    </row>
    <row r="8" spans="3:5" ht="15">
      <c r="C8" s="84" t="s">
        <v>31</v>
      </c>
      <c r="D8" s="110"/>
      <c r="E8" s="111"/>
    </row>
    <row r="9" spans="3:5" ht="15">
      <c r="C9" s="84" t="s">
        <v>38</v>
      </c>
      <c r="D9" s="114"/>
      <c r="E9" s="115"/>
    </row>
    <row r="10" spans="3:5" ht="15">
      <c r="C10" s="84" t="s">
        <v>30</v>
      </c>
      <c r="D10" s="112"/>
      <c r="E10" s="113"/>
    </row>
    <row r="11" spans="3:5" ht="15">
      <c r="C11" s="84" t="s">
        <v>40</v>
      </c>
      <c r="D11" s="112"/>
      <c r="E11" s="113"/>
    </row>
    <row r="12" spans="3:5" ht="15">
      <c r="C12" s="84" t="s">
        <v>41</v>
      </c>
      <c r="D12" s="112"/>
      <c r="E12" s="113"/>
    </row>
    <row r="13" spans="3:5" ht="15">
      <c r="C13" s="84" t="s">
        <v>42</v>
      </c>
      <c r="D13" s="112"/>
      <c r="E13" s="113"/>
    </row>
    <row r="14" spans="3:5" ht="15">
      <c r="C14" s="84" t="s">
        <v>43</v>
      </c>
      <c r="D14" s="112"/>
      <c r="E14" s="113"/>
    </row>
    <row r="15" spans="3:5" ht="15">
      <c r="C15" s="84" t="s">
        <v>44</v>
      </c>
      <c r="D15" s="112"/>
      <c r="E15" s="113"/>
    </row>
    <row r="16" spans="3:5" ht="15">
      <c r="C16" s="84" t="s">
        <v>45</v>
      </c>
      <c r="D16" s="112"/>
      <c r="E16" s="113"/>
    </row>
    <row r="17" spans="4:5" ht="15">
      <c r="D17" s="85"/>
      <c r="E17" s="86"/>
    </row>
    <row r="18" spans="3:5" ht="15">
      <c r="C18" s="122" t="s">
        <v>39</v>
      </c>
      <c r="D18" s="123"/>
      <c r="E18" s="87"/>
    </row>
    <row r="19" spans="4:5" ht="15">
      <c r="D19" s="88"/>
      <c r="E19" s="87"/>
    </row>
    <row r="20" spans="3:5" ht="21" customHeight="1">
      <c r="C20" s="89" t="s">
        <v>16</v>
      </c>
      <c r="D20" s="90" t="s">
        <v>0</v>
      </c>
      <c r="E20" s="85"/>
    </row>
    <row r="21" spans="3:5" ht="15">
      <c r="C21" s="84" t="s">
        <v>22</v>
      </c>
      <c r="D21" s="91">
        <f>'część (1)'!H$6</f>
        <v>0</v>
      </c>
      <c r="E21" s="92"/>
    </row>
    <row r="22" spans="3:5" ht="15">
      <c r="C22" s="84" t="s">
        <v>23</v>
      </c>
      <c r="D22" s="91">
        <f>'część (2)'!H$6</f>
        <v>0</v>
      </c>
      <c r="E22" s="92"/>
    </row>
    <row r="23" spans="3:5" ht="15">
      <c r="C23" s="93" t="s">
        <v>87</v>
      </c>
      <c r="D23" s="91">
        <f>'część (3)'!H$6</f>
        <v>0</v>
      </c>
      <c r="E23" s="92"/>
    </row>
    <row r="24" spans="3:5" ht="15">
      <c r="C24" s="93" t="s">
        <v>88</v>
      </c>
      <c r="D24" s="91">
        <f>'część (4)'!H$6</f>
        <v>0</v>
      </c>
      <c r="E24" s="92"/>
    </row>
    <row r="25" spans="3:5" ht="15">
      <c r="C25" s="93" t="s">
        <v>89</v>
      </c>
      <c r="D25" s="91">
        <f>'część (5)'!H$6</f>
        <v>0</v>
      </c>
      <c r="E25" s="92"/>
    </row>
    <row r="26" spans="3:5" ht="15">
      <c r="C26" s="93" t="s">
        <v>90</v>
      </c>
      <c r="D26" s="91">
        <f>'część (6)'!H$6</f>
        <v>0</v>
      </c>
      <c r="E26" s="92"/>
    </row>
    <row r="27" spans="3:5" ht="15">
      <c r="C27" s="94"/>
      <c r="D27" s="95"/>
      <c r="E27" s="92"/>
    </row>
    <row r="28" spans="2:5" ht="21" customHeight="1">
      <c r="B28" s="80" t="s">
        <v>1</v>
      </c>
      <c r="C28" s="123" t="s">
        <v>35</v>
      </c>
      <c r="D28" s="122"/>
      <c r="E28" s="127"/>
    </row>
    <row r="29" spans="2:5" ht="34.5" customHeight="1">
      <c r="B29" s="80" t="s">
        <v>2</v>
      </c>
      <c r="C29" s="126" t="s">
        <v>78</v>
      </c>
      <c r="D29" s="126"/>
      <c r="E29" s="126"/>
    </row>
    <row r="30" spans="2:5" s="96" customFormat="1" ht="63" customHeight="1">
      <c r="B30" s="96" t="s">
        <v>3</v>
      </c>
      <c r="C30" s="120" t="s">
        <v>91</v>
      </c>
      <c r="D30" s="120"/>
      <c r="E30" s="120"/>
    </row>
    <row r="31" spans="2:5" ht="36" customHeight="1">
      <c r="B31" s="96" t="s">
        <v>4</v>
      </c>
      <c r="C31" s="120" t="s">
        <v>20</v>
      </c>
      <c r="D31" s="121"/>
      <c r="E31" s="121"/>
    </row>
    <row r="32" spans="2:5" ht="32.25" customHeight="1">
      <c r="B32" s="96" t="s">
        <v>27</v>
      </c>
      <c r="C32" s="124" t="s">
        <v>28</v>
      </c>
      <c r="D32" s="125"/>
      <c r="E32" s="125"/>
    </row>
    <row r="33" spans="2:5" ht="39" customHeight="1">
      <c r="B33" s="96" t="s">
        <v>33</v>
      </c>
      <c r="C33" s="120" t="s">
        <v>29</v>
      </c>
      <c r="D33" s="121"/>
      <c r="E33" s="121"/>
    </row>
    <row r="34" spans="2:5" ht="133.5" customHeight="1">
      <c r="B34" s="96" t="s">
        <v>5</v>
      </c>
      <c r="C34" s="120" t="s">
        <v>148</v>
      </c>
      <c r="D34" s="120"/>
      <c r="E34" s="120"/>
    </row>
    <row r="35" spans="2:5" ht="18" customHeight="1">
      <c r="B35" s="80" t="s">
        <v>6</v>
      </c>
      <c r="C35" s="97" t="s">
        <v>7</v>
      </c>
      <c r="D35" s="88"/>
      <c r="E35" s="80"/>
    </row>
    <row r="36" spans="2:5" ht="18" customHeight="1">
      <c r="B36" s="98"/>
      <c r="C36" s="107" t="s">
        <v>18</v>
      </c>
      <c r="D36" s="109"/>
      <c r="E36" s="108"/>
    </row>
    <row r="37" spans="3:5" ht="18" customHeight="1">
      <c r="C37" s="107" t="s">
        <v>8</v>
      </c>
      <c r="D37" s="108"/>
      <c r="E37" s="84"/>
    </row>
    <row r="38" spans="3:5" ht="18" customHeight="1">
      <c r="C38" s="116"/>
      <c r="D38" s="117"/>
      <c r="E38" s="84"/>
    </row>
    <row r="39" spans="3:5" ht="18" customHeight="1">
      <c r="C39" s="116"/>
      <c r="D39" s="117"/>
      <c r="E39" s="84"/>
    </row>
    <row r="40" spans="3:5" ht="18" customHeight="1">
      <c r="C40" s="116"/>
      <c r="D40" s="117"/>
      <c r="E40" s="84"/>
    </row>
    <row r="41" spans="3:5" ht="18" customHeight="1">
      <c r="C41" s="99" t="s">
        <v>10</v>
      </c>
      <c r="D41" s="99"/>
      <c r="E41" s="81"/>
    </row>
    <row r="42" spans="3:5" ht="18" customHeight="1">
      <c r="C42" s="107" t="s">
        <v>19</v>
      </c>
      <c r="D42" s="109"/>
      <c r="E42" s="108"/>
    </row>
    <row r="43" spans="3:5" ht="18" customHeight="1">
      <c r="C43" s="100" t="s">
        <v>8</v>
      </c>
      <c r="D43" s="101" t="s">
        <v>9</v>
      </c>
      <c r="E43" s="102" t="s">
        <v>11</v>
      </c>
    </row>
    <row r="44" spans="3:5" ht="18" customHeight="1">
      <c r="C44" s="103"/>
      <c r="D44" s="101"/>
      <c r="E44" s="104"/>
    </row>
    <row r="45" spans="3:5" ht="18" customHeight="1">
      <c r="C45" s="103"/>
      <c r="D45" s="101"/>
      <c r="E45" s="104"/>
    </row>
    <row r="46" spans="3:5" ht="18" customHeight="1">
      <c r="C46" s="99"/>
      <c r="D46" s="99"/>
      <c r="E46" s="81"/>
    </row>
    <row r="47" spans="3:5" ht="18" customHeight="1">
      <c r="C47" s="107" t="s">
        <v>21</v>
      </c>
      <c r="D47" s="109"/>
      <c r="E47" s="108"/>
    </row>
    <row r="48" spans="3:5" ht="18" customHeight="1">
      <c r="C48" s="107" t="s">
        <v>12</v>
      </c>
      <c r="D48" s="108"/>
      <c r="E48" s="84"/>
    </row>
    <row r="49" spans="3:5" ht="18" customHeight="1">
      <c r="C49" s="111"/>
      <c r="D49" s="111"/>
      <c r="E49" s="84"/>
    </row>
    <row r="50" spans="3:5" ht="34.5" customHeight="1">
      <c r="C50" s="105"/>
      <c r="D50" s="106"/>
      <c r="E50" s="106"/>
    </row>
    <row r="51" spans="3:5" ht="21" customHeight="1">
      <c r="C51" s="118"/>
      <c r="D51" s="119"/>
      <c r="E51" s="119"/>
    </row>
  </sheetData>
  <sheetProtection/>
  <mergeCells count="28">
    <mergeCell ref="C49:D49"/>
    <mergeCell ref="D12:E12"/>
    <mergeCell ref="C29:E29"/>
    <mergeCell ref="C28:E28"/>
    <mergeCell ref="C30:E30"/>
    <mergeCell ref="C39:D39"/>
    <mergeCell ref="C40:D40"/>
    <mergeCell ref="C42:E42"/>
    <mergeCell ref="C51:E51"/>
    <mergeCell ref="C31:E31"/>
    <mergeCell ref="C36:E36"/>
    <mergeCell ref="C37:D37"/>
    <mergeCell ref="D6:E6"/>
    <mergeCell ref="D13:E13"/>
    <mergeCell ref="C18:D18"/>
    <mergeCell ref="D11:E11"/>
    <mergeCell ref="D14:E14"/>
    <mergeCell ref="C33:E33"/>
    <mergeCell ref="C48:D48"/>
    <mergeCell ref="C47:E47"/>
    <mergeCell ref="D8:E8"/>
    <mergeCell ref="D16:E16"/>
    <mergeCell ref="D15:E15"/>
    <mergeCell ref="D9:E9"/>
    <mergeCell ref="D10:E10"/>
    <mergeCell ref="C38:D38"/>
    <mergeCell ref="C32:E32"/>
    <mergeCell ref="C34:E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zoomScale="120" zoomScaleNormal="120" zoomScalePageLayoutView="85" workbookViewId="0" topLeftCell="A1">
      <selection activeCell="B36" sqref="B36:F36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4" width="19.375" style="54" customWidth="1"/>
    <col min="5" max="5" width="11.75390625" style="3" customWidth="1"/>
    <col min="6" max="6" width="11.375" style="52" customWidth="1"/>
    <col min="7" max="7" width="36.625" style="1" customWidth="1"/>
    <col min="8" max="10" width="18.625" style="1" customWidth="1"/>
    <col min="11" max="12" width="14.625" style="1" customWidth="1"/>
    <col min="13" max="13" width="15.875" style="1" customWidth="1"/>
    <col min="14" max="14" width="14.75390625" style="1" customWidth="1"/>
    <col min="15" max="15" width="14.1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10" ht="12.75">
      <c r="G2" s="145"/>
      <c r="H2" s="145"/>
      <c r="I2" s="145"/>
      <c r="J2" s="145"/>
    </row>
    <row r="3" ht="12.75">
      <c r="N3" s="4" t="s">
        <v>52</v>
      </c>
    </row>
    <row r="4" spans="2:17" ht="12.75">
      <c r="B4" s="6" t="s">
        <v>84</v>
      </c>
      <c r="C4" s="55"/>
      <c r="D4" s="55"/>
      <c r="E4" s="9"/>
      <c r="F4" s="64"/>
      <c r="G4" s="11" t="s">
        <v>17</v>
      </c>
      <c r="H4" s="10"/>
      <c r="I4" s="8"/>
      <c r="J4" s="8"/>
      <c r="K4" s="10"/>
      <c r="L4" s="10"/>
      <c r="M4" s="10"/>
      <c r="N4" s="10"/>
      <c r="Q4" s="1"/>
    </row>
    <row r="5" spans="2:17" ht="12.75">
      <c r="B5" s="6"/>
      <c r="C5" s="55"/>
      <c r="D5" s="55"/>
      <c r="E5" s="9"/>
      <c r="F5" s="64"/>
      <c r="G5" s="11"/>
      <c r="H5" s="10"/>
      <c r="I5" s="8"/>
      <c r="J5" s="8"/>
      <c r="K5" s="10"/>
      <c r="L5" s="10"/>
      <c r="M5" s="10"/>
      <c r="N5" s="10"/>
      <c r="Q5" s="1"/>
    </row>
    <row r="6" spans="1:17" ht="12.75">
      <c r="A6" s="6"/>
      <c r="B6" s="6"/>
      <c r="C6" s="56"/>
      <c r="D6" s="56"/>
      <c r="E6" s="9"/>
      <c r="F6" s="64"/>
      <c r="G6" s="13" t="s">
        <v>0</v>
      </c>
      <c r="H6" s="146">
        <f>N11+N12+N13+N14+N15+N16+N19+N20</f>
        <v>0</v>
      </c>
      <c r="I6" s="147"/>
      <c r="J6" s="148"/>
      <c r="Q6" s="1"/>
    </row>
    <row r="7" spans="1:17" ht="12.75">
      <c r="A7" s="6"/>
      <c r="C7" s="57"/>
      <c r="D7" s="57"/>
      <c r="E7" s="9"/>
      <c r="F7" s="64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58"/>
      <c r="D8" s="58"/>
      <c r="E8" s="16"/>
      <c r="F8" s="6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59" t="s">
        <v>14</v>
      </c>
      <c r="D10" s="59" t="s">
        <v>53</v>
      </c>
      <c r="E10" s="136" t="s">
        <v>51</v>
      </c>
      <c r="F10" s="137"/>
      <c r="G10" s="7" t="s">
        <v>80</v>
      </c>
      <c r="H10" s="7" t="s">
        <v>114</v>
      </c>
      <c r="I10" s="7" t="s">
        <v>13</v>
      </c>
      <c r="J10" s="7" t="s">
        <v>50</v>
      </c>
      <c r="K10" s="7" t="s">
        <v>24</v>
      </c>
      <c r="L10" s="7" t="s">
        <v>25</v>
      </c>
      <c r="M10" s="7" t="s">
        <v>26</v>
      </c>
      <c r="N10" s="7" t="s">
        <v>15</v>
      </c>
    </row>
    <row r="11" spans="1:14" ht="89.25" customHeight="1">
      <c r="A11" s="18">
        <v>1</v>
      </c>
      <c r="B11" s="73" t="s">
        <v>92</v>
      </c>
      <c r="C11" s="74" t="s">
        <v>93</v>
      </c>
      <c r="D11" s="74" t="s">
        <v>94</v>
      </c>
      <c r="E11" s="75">
        <v>20000</v>
      </c>
      <c r="F11" s="66" t="s">
        <v>34</v>
      </c>
      <c r="G11" s="19" t="s">
        <v>79</v>
      </c>
      <c r="H11" s="17"/>
      <c r="I11" s="17"/>
      <c r="J11" s="17"/>
      <c r="K11" s="17"/>
      <c r="L11" s="17"/>
      <c r="M11" s="17"/>
      <c r="N11" s="17"/>
    </row>
    <row r="12" spans="1:14" ht="85.5" customHeight="1">
      <c r="A12" s="18">
        <v>2</v>
      </c>
      <c r="B12" s="76" t="s">
        <v>95</v>
      </c>
      <c r="C12" s="74" t="s">
        <v>96</v>
      </c>
      <c r="D12" s="74" t="s">
        <v>94</v>
      </c>
      <c r="E12" s="75">
        <v>17000</v>
      </c>
      <c r="F12" s="66" t="s">
        <v>34</v>
      </c>
      <c r="G12" s="19" t="s">
        <v>79</v>
      </c>
      <c r="H12" s="17"/>
      <c r="I12" s="17"/>
      <c r="J12" s="17"/>
      <c r="K12" s="17"/>
      <c r="L12" s="17"/>
      <c r="M12" s="17"/>
      <c r="N12" s="17"/>
    </row>
    <row r="13" spans="1:14" ht="87" customHeight="1">
      <c r="A13" s="18">
        <v>3</v>
      </c>
      <c r="B13" s="76" t="s">
        <v>97</v>
      </c>
      <c r="C13" s="74" t="s">
        <v>98</v>
      </c>
      <c r="D13" s="74" t="s">
        <v>94</v>
      </c>
      <c r="E13" s="75">
        <v>18000</v>
      </c>
      <c r="F13" s="66" t="s">
        <v>34</v>
      </c>
      <c r="G13" s="19" t="s">
        <v>79</v>
      </c>
      <c r="H13" s="17"/>
      <c r="I13" s="17"/>
      <c r="J13" s="17"/>
      <c r="K13" s="17"/>
      <c r="L13" s="17"/>
      <c r="M13" s="17"/>
      <c r="N13" s="17"/>
    </row>
    <row r="14" spans="1:14" ht="87" customHeight="1">
      <c r="A14" s="18">
        <v>4</v>
      </c>
      <c r="B14" s="76" t="s">
        <v>99</v>
      </c>
      <c r="C14" s="74"/>
      <c r="D14" s="74" t="s">
        <v>100</v>
      </c>
      <c r="E14" s="75">
        <v>46000</v>
      </c>
      <c r="F14" s="66" t="s">
        <v>34</v>
      </c>
      <c r="G14" s="19" t="s">
        <v>79</v>
      </c>
      <c r="H14" s="17"/>
      <c r="I14" s="17"/>
      <c r="J14" s="17"/>
      <c r="K14" s="17"/>
      <c r="L14" s="17"/>
      <c r="M14" s="17"/>
      <c r="N14" s="17"/>
    </row>
    <row r="15" spans="1:14" ht="94.5" customHeight="1">
      <c r="A15" s="18">
        <v>5</v>
      </c>
      <c r="B15" s="73" t="s">
        <v>101</v>
      </c>
      <c r="C15" s="74" t="s">
        <v>102</v>
      </c>
      <c r="D15" s="74" t="s">
        <v>94</v>
      </c>
      <c r="E15" s="75">
        <v>4500</v>
      </c>
      <c r="F15" s="66" t="s">
        <v>34</v>
      </c>
      <c r="G15" s="19" t="s">
        <v>79</v>
      </c>
      <c r="H15" s="17"/>
      <c r="I15" s="17"/>
      <c r="J15" s="17"/>
      <c r="K15" s="17"/>
      <c r="L15" s="17"/>
      <c r="M15" s="17"/>
      <c r="N15" s="17"/>
    </row>
    <row r="16" spans="1:14" ht="102" customHeight="1">
      <c r="A16" s="18">
        <v>6</v>
      </c>
      <c r="B16" s="73" t="s">
        <v>101</v>
      </c>
      <c r="C16" s="74" t="s">
        <v>103</v>
      </c>
      <c r="D16" s="74" t="s">
        <v>94</v>
      </c>
      <c r="E16" s="75">
        <v>4500</v>
      </c>
      <c r="F16" s="66" t="s">
        <v>34</v>
      </c>
      <c r="G16" s="19" t="s">
        <v>79</v>
      </c>
      <c r="H16" s="17"/>
      <c r="I16" s="17"/>
      <c r="J16" s="17"/>
      <c r="K16" s="17"/>
      <c r="L16" s="17"/>
      <c r="M16" s="17"/>
      <c r="N16" s="17"/>
    </row>
    <row r="17" spans="1:17" s="52" customFormat="1" ht="12.75">
      <c r="A17" s="20" t="s">
        <v>56</v>
      </c>
      <c r="B17" s="155" t="s">
        <v>57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/>
      <c r="Q17" s="53"/>
    </row>
    <row r="18" spans="1:17" s="52" customFormat="1" ht="27.75" customHeight="1">
      <c r="A18" s="49" t="s">
        <v>32</v>
      </c>
      <c r="B18" s="149" t="s">
        <v>58</v>
      </c>
      <c r="C18" s="150"/>
      <c r="D18" s="151"/>
      <c r="E18" s="50" t="s">
        <v>59</v>
      </c>
      <c r="F18" s="51"/>
      <c r="G18" s="152" t="s">
        <v>60</v>
      </c>
      <c r="H18" s="153"/>
      <c r="I18" s="153"/>
      <c r="J18" s="153"/>
      <c r="K18" s="153"/>
      <c r="L18" s="151"/>
      <c r="M18" s="49" t="s">
        <v>61</v>
      </c>
      <c r="N18" s="49" t="s">
        <v>15</v>
      </c>
      <c r="Q18" s="53"/>
    </row>
    <row r="19" spans="1:14" ht="82.5" customHeight="1">
      <c r="A19" s="22">
        <v>7</v>
      </c>
      <c r="B19" s="140" t="s">
        <v>62</v>
      </c>
      <c r="C19" s="141"/>
      <c r="D19" s="131"/>
      <c r="E19" s="71">
        <v>36</v>
      </c>
      <c r="F19" s="67" t="s">
        <v>63</v>
      </c>
      <c r="G19" s="154" t="s">
        <v>64</v>
      </c>
      <c r="H19" s="130"/>
      <c r="I19" s="130"/>
      <c r="J19" s="130"/>
      <c r="K19" s="130"/>
      <c r="L19" s="131"/>
      <c r="M19" s="24"/>
      <c r="N19" s="25"/>
    </row>
    <row r="20" spans="1:14" ht="34.5" customHeight="1">
      <c r="A20" s="21">
        <v>8</v>
      </c>
      <c r="B20" s="140" t="s">
        <v>82</v>
      </c>
      <c r="C20" s="141"/>
      <c r="D20" s="131"/>
      <c r="E20" s="26">
        <v>36</v>
      </c>
      <c r="F20" s="68" t="s">
        <v>63</v>
      </c>
      <c r="G20" s="23"/>
      <c r="H20" s="42"/>
      <c r="I20" s="42"/>
      <c r="J20" s="42"/>
      <c r="K20" s="42"/>
      <c r="L20" s="43"/>
      <c r="M20" s="24"/>
      <c r="N20" s="25"/>
    </row>
    <row r="21" spans="1:14" ht="22.5" customHeight="1">
      <c r="A21" s="77"/>
      <c r="B21" s="27"/>
      <c r="C21" s="27"/>
      <c r="D21" s="44"/>
      <c r="E21" s="28"/>
      <c r="F21" s="69"/>
      <c r="G21" s="29"/>
      <c r="H21" s="44"/>
      <c r="I21" s="44"/>
      <c r="J21" s="44"/>
      <c r="K21" s="44"/>
      <c r="L21" s="44"/>
      <c r="M21" s="30"/>
      <c r="N21" s="31"/>
    </row>
    <row r="22" spans="1:14" ht="22.5" customHeight="1">
      <c r="A22" s="77"/>
      <c r="B22" s="142" t="s">
        <v>104</v>
      </c>
      <c r="C22" s="142"/>
      <c r="D22" s="44"/>
      <c r="E22" s="28"/>
      <c r="F22" s="69"/>
      <c r="G22" s="29"/>
      <c r="H22" s="44"/>
      <c r="I22" s="44"/>
      <c r="J22" s="44"/>
      <c r="K22" s="44"/>
      <c r="L22" s="44"/>
      <c r="M22" s="30"/>
      <c r="N22" s="31"/>
    </row>
    <row r="23" spans="1:14" ht="39" customHeight="1">
      <c r="A23" s="77"/>
      <c r="B23" s="143" t="s">
        <v>149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31"/>
    </row>
    <row r="24" spans="1:14" ht="22.5" customHeight="1">
      <c r="A24" s="77"/>
      <c r="B24" s="144" t="s">
        <v>105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31"/>
    </row>
    <row r="25" spans="1:14" ht="22.5" customHeight="1">
      <c r="A25" s="27"/>
      <c r="B25" s="27"/>
      <c r="C25" s="60"/>
      <c r="D25" s="60"/>
      <c r="E25" s="28"/>
      <c r="F25" s="69"/>
      <c r="G25" s="29"/>
      <c r="H25" s="44"/>
      <c r="I25" s="44"/>
      <c r="J25" s="44"/>
      <c r="K25" s="44"/>
      <c r="L25" s="44"/>
      <c r="M25" s="30"/>
      <c r="N25" s="31"/>
    </row>
    <row r="26" spans="1:10" ht="72" customHeight="1">
      <c r="A26" s="27"/>
      <c r="B26" s="33" t="s">
        <v>65</v>
      </c>
      <c r="C26" s="34" t="s">
        <v>66</v>
      </c>
      <c r="D26" s="33" t="s">
        <v>67</v>
      </c>
      <c r="E26" s="33" t="s">
        <v>68</v>
      </c>
      <c r="F26" s="62"/>
      <c r="G26" s="32"/>
      <c r="H26" s="44"/>
      <c r="I26" s="44"/>
      <c r="J26" s="44"/>
    </row>
    <row r="27" spans="1:10" ht="12.75">
      <c r="A27" s="27"/>
      <c r="B27" s="36"/>
      <c r="C27" s="37">
        <v>7665</v>
      </c>
      <c r="D27" s="37">
        <v>0.27</v>
      </c>
      <c r="E27" s="38">
        <f>(B27*C27*D27)/1000</f>
        <v>0</v>
      </c>
      <c r="F27" s="63"/>
      <c r="G27" s="35"/>
      <c r="H27" s="44"/>
      <c r="I27" s="44"/>
      <c r="J27" s="44"/>
    </row>
    <row r="28" spans="1:14" ht="12.75">
      <c r="A28" s="39"/>
      <c r="B28" s="39"/>
      <c r="C28" s="61"/>
      <c r="D28" s="61"/>
      <c r="E28" s="40"/>
      <c r="F28" s="70"/>
      <c r="G28" s="39"/>
      <c r="H28" s="39"/>
      <c r="I28" s="39"/>
      <c r="J28" s="39"/>
      <c r="K28" s="39"/>
      <c r="L28" s="39"/>
      <c r="M28" s="39"/>
      <c r="N28" s="39"/>
    </row>
    <row r="29" spans="1:14" ht="12.75">
      <c r="A29" s="39"/>
      <c r="B29" s="138" t="s">
        <v>69</v>
      </c>
      <c r="C29" s="138"/>
      <c r="D29" s="138"/>
      <c r="E29" s="128"/>
      <c r="F29" s="128"/>
      <c r="G29" s="139" t="s">
        <v>70</v>
      </c>
      <c r="H29" s="130"/>
      <c r="I29" s="130"/>
      <c r="J29" s="130"/>
      <c r="K29" s="130"/>
      <c r="L29" s="130"/>
      <c r="M29" s="130"/>
      <c r="N29" s="131"/>
    </row>
    <row r="30" spans="1:14" ht="123.75" customHeight="1">
      <c r="A30" s="39"/>
      <c r="B30" s="128" t="s">
        <v>106</v>
      </c>
      <c r="C30" s="128"/>
      <c r="D30" s="128"/>
      <c r="E30" s="128"/>
      <c r="F30" s="128"/>
      <c r="G30" s="129"/>
      <c r="H30" s="130"/>
      <c r="I30" s="130"/>
      <c r="J30" s="130"/>
      <c r="K30" s="130"/>
      <c r="L30" s="130"/>
      <c r="M30" s="130"/>
      <c r="N30" s="131"/>
    </row>
    <row r="31" spans="1:14" ht="56.25" customHeight="1">
      <c r="A31" s="39"/>
      <c r="B31" s="132" t="s">
        <v>83</v>
      </c>
      <c r="C31" s="132"/>
      <c r="D31" s="132"/>
      <c r="E31" s="132"/>
      <c r="F31" s="132"/>
      <c r="G31" s="129"/>
      <c r="H31" s="130"/>
      <c r="I31" s="130"/>
      <c r="J31" s="130"/>
      <c r="K31" s="130"/>
      <c r="L31" s="130"/>
      <c r="M31" s="130"/>
      <c r="N31" s="131"/>
    </row>
    <row r="32" spans="1:14" ht="216" customHeight="1">
      <c r="A32" s="45"/>
      <c r="B32" s="132" t="s">
        <v>107</v>
      </c>
      <c r="C32" s="132"/>
      <c r="D32" s="132"/>
      <c r="E32" s="132"/>
      <c r="F32" s="132"/>
      <c r="G32" s="129"/>
      <c r="H32" s="130"/>
      <c r="I32" s="130"/>
      <c r="J32" s="130"/>
      <c r="K32" s="130"/>
      <c r="L32" s="130"/>
      <c r="M32" s="130"/>
      <c r="N32" s="131"/>
    </row>
    <row r="33" spans="1:14" ht="12.75">
      <c r="A33" s="45"/>
      <c r="B33" s="39"/>
      <c r="C33" s="61"/>
      <c r="D33" s="61"/>
      <c r="E33" s="39"/>
      <c r="F33" s="70"/>
      <c r="G33" s="40"/>
      <c r="H33" s="39"/>
      <c r="I33" s="39"/>
      <c r="J33" s="39"/>
      <c r="K33" s="39"/>
      <c r="L33" s="39"/>
      <c r="M33" s="39"/>
      <c r="N33" s="39"/>
    </row>
    <row r="34" spans="1:14" ht="12.75">
      <c r="A34" s="45"/>
      <c r="B34" s="138" t="s">
        <v>71</v>
      </c>
      <c r="C34" s="138"/>
      <c r="D34" s="138"/>
      <c r="E34" s="128"/>
      <c r="F34" s="128"/>
      <c r="G34" s="139" t="s">
        <v>72</v>
      </c>
      <c r="H34" s="130"/>
      <c r="I34" s="130"/>
      <c r="J34" s="130"/>
      <c r="K34" s="130"/>
      <c r="L34" s="130"/>
      <c r="M34" s="130"/>
      <c r="N34" s="131"/>
    </row>
    <row r="35" spans="1:14" ht="50.25" customHeight="1">
      <c r="A35" s="45"/>
      <c r="B35" s="128" t="s">
        <v>150</v>
      </c>
      <c r="C35" s="128"/>
      <c r="D35" s="128"/>
      <c r="E35" s="128"/>
      <c r="F35" s="128"/>
      <c r="G35" s="41"/>
      <c r="H35" s="42"/>
      <c r="I35" s="42"/>
      <c r="J35" s="42"/>
      <c r="K35" s="42"/>
      <c r="L35" s="42"/>
      <c r="M35" s="42"/>
      <c r="N35" s="43"/>
    </row>
    <row r="36" spans="1:14" ht="42" customHeight="1">
      <c r="A36" s="45"/>
      <c r="B36" s="128" t="s">
        <v>73</v>
      </c>
      <c r="C36" s="128"/>
      <c r="D36" s="128"/>
      <c r="E36" s="128"/>
      <c r="F36" s="128"/>
      <c r="G36" s="129"/>
      <c r="H36" s="130"/>
      <c r="I36" s="130"/>
      <c r="J36" s="130"/>
      <c r="K36" s="130"/>
      <c r="L36" s="130"/>
      <c r="M36" s="130"/>
      <c r="N36" s="131"/>
    </row>
    <row r="37" spans="1:14" ht="141" customHeight="1">
      <c r="A37" s="45"/>
      <c r="B37" s="128" t="s">
        <v>108</v>
      </c>
      <c r="C37" s="128"/>
      <c r="D37" s="128"/>
      <c r="E37" s="128"/>
      <c r="F37" s="128"/>
      <c r="G37" s="129"/>
      <c r="H37" s="130"/>
      <c r="I37" s="130"/>
      <c r="J37" s="130"/>
      <c r="K37" s="130"/>
      <c r="L37" s="130"/>
      <c r="M37" s="130"/>
      <c r="N37" s="131"/>
    </row>
    <row r="38" spans="1:14" ht="87.75" customHeight="1">
      <c r="A38" s="45"/>
      <c r="B38" s="128" t="s">
        <v>109</v>
      </c>
      <c r="C38" s="128"/>
      <c r="D38" s="128"/>
      <c r="E38" s="128"/>
      <c r="F38" s="128"/>
      <c r="G38" s="133" t="s">
        <v>74</v>
      </c>
      <c r="H38" s="134"/>
      <c r="I38" s="134"/>
      <c r="J38" s="134"/>
      <c r="K38" s="134"/>
      <c r="L38" s="134"/>
      <c r="M38" s="134"/>
      <c r="N38" s="135"/>
    </row>
    <row r="39" spans="1:14" ht="66.75" customHeight="1">
      <c r="A39" s="45"/>
      <c r="B39" s="128" t="s">
        <v>110</v>
      </c>
      <c r="C39" s="128"/>
      <c r="D39" s="128"/>
      <c r="E39" s="128"/>
      <c r="F39" s="128"/>
      <c r="G39" s="133" t="s">
        <v>75</v>
      </c>
      <c r="H39" s="134"/>
      <c r="I39" s="134"/>
      <c r="J39" s="134"/>
      <c r="K39" s="134"/>
      <c r="L39" s="134"/>
      <c r="M39" s="134"/>
      <c r="N39" s="135"/>
    </row>
    <row r="40" spans="1:14" ht="73.5" customHeight="1">
      <c r="A40" s="45"/>
      <c r="B40" s="128" t="s">
        <v>111</v>
      </c>
      <c r="C40" s="128"/>
      <c r="D40" s="128"/>
      <c r="E40" s="128"/>
      <c r="F40" s="128"/>
      <c r="G40" s="129"/>
      <c r="H40" s="130"/>
      <c r="I40" s="130"/>
      <c r="J40" s="130"/>
      <c r="K40" s="130"/>
      <c r="L40" s="130"/>
      <c r="M40" s="130"/>
      <c r="N40" s="131"/>
    </row>
    <row r="41" spans="1:14" ht="39.75" customHeight="1">
      <c r="A41" s="45"/>
      <c r="B41" s="132" t="s">
        <v>112</v>
      </c>
      <c r="C41" s="132"/>
      <c r="D41" s="132"/>
      <c r="E41" s="132"/>
      <c r="F41" s="132"/>
      <c r="G41" s="133" t="s">
        <v>113</v>
      </c>
      <c r="H41" s="134"/>
      <c r="I41" s="134"/>
      <c r="J41" s="134"/>
      <c r="K41" s="134"/>
      <c r="L41" s="134"/>
      <c r="M41" s="134"/>
      <c r="N41" s="135"/>
    </row>
  </sheetData>
  <sheetProtection/>
  <mergeCells count="35">
    <mergeCell ref="G2:J2"/>
    <mergeCell ref="H6:J6"/>
    <mergeCell ref="B18:D18"/>
    <mergeCell ref="G18:L18"/>
    <mergeCell ref="B19:D19"/>
    <mergeCell ref="G19:L19"/>
    <mergeCell ref="B17:N17"/>
    <mergeCell ref="B20:D20"/>
    <mergeCell ref="B29:F29"/>
    <mergeCell ref="G29:N29"/>
    <mergeCell ref="B30:F30"/>
    <mergeCell ref="G30:N30"/>
    <mergeCell ref="B31:F31"/>
    <mergeCell ref="G31:N31"/>
    <mergeCell ref="B22:C22"/>
    <mergeCell ref="B23:M23"/>
    <mergeCell ref="B24:M24"/>
    <mergeCell ref="G39:N39"/>
    <mergeCell ref="B32:F32"/>
    <mergeCell ref="G32:N32"/>
    <mergeCell ref="B34:F34"/>
    <mergeCell ref="G34:N34"/>
    <mergeCell ref="B35:F35"/>
    <mergeCell ref="B36:F36"/>
    <mergeCell ref="G36:N36"/>
    <mergeCell ref="B40:F40"/>
    <mergeCell ref="G40:N40"/>
    <mergeCell ref="B41:F41"/>
    <mergeCell ref="G41:N41"/>
    <mergeCell ref="E10:F10"/>
    <mergeCell ref="B37:F37"/>
    <mergeCell ref="G37:N37"/>
    <mergeCell ref="B38:F38"/>
    <mergeCell ref="G38:N38"/>
    <mergeCell ref="B39:F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3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3.875" style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9" ht="12.75">
      <c r="G2" s="145"/>
      <c r="H2" s="145"/>
      <c r="I2" s="145"/>
    </row>
    <row r="3" ht="12.75">
      <c r="N3" s="4" t="s">
        <v>52</v>
      </c>
    </row>
    <row r="4" spans="2:17" ht="12.75">
      <c r="B4" s="6" t="s">
        <v>85</v>
      </c>
      <c r="C4" s="8"/>
      <c r="D4" s="8"/>
      <c r="E4" s="9"/>
      <c r="F4" s="10"/>
      <c r="G4" s="11" t="s">
        <v>17</v>
      </c>
      <c r="H4" s="10"/>
      <c r="I4" s="8"/>
      <c r="J4" s="10"/>
      <c r="K4" s="10"/>
      <c r="L4" s="10"/>
      <c r="M4" s="10"/>
      <c r="N4" s="10"/>
      <c r="Q4" s="1"/>
    </row>
    <row r="5" spans="2:17" ht="12.7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2.75">
      <c r="A6" s="6"/>
      <c r="B6" s="6"/>
      <c r="C6" s="12"/>
      <c r="D6" s="12"/>
      <c r="E6" s="9"/>
      <c r="F6" s="10"/>
      <c r="G6" s="13" t="s">
        <v>0</v>
      </c>
      <c r="H6" s="146">
        <f>SUM(N11:N12)</f>
        <v>0</v>
      </c>
      <c r="I6" s="148"/>
      <c r="Q6" s="1"/>
    </row>
    <row r="7" spans="1:17" ht="12.75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7" t="s">
        <v>14</v>
      </c>
      <c r="D10" s="7" t="s">
        <v>53</v>
      </c>
      <c r="E10" s="46" t="s">
        <v>54</v>
      </c>
      <c r="F10" s="47"/>
      <c r="G10" s="7" t="str">
        <f>"Nazwa handlowa /
"&amp;C10&amp;" / 
"&amp;D10</f>
        <v>Nazwa handlowa /
Dawka / 
Postać/ Opakowanie</v>
      </c>
      <c r="H10" s="7" t="s">
        <v>49</v>
      </c>
      <c r="I10" s="7" t="str">
        <f>B10</f>
        <v>Skład</v>
      </c>
      <c r="J10" s="7" t="s">
        <v>50</v>
      </c>
      <c r="K10" s="7" t="s">
        <v>24</v>
      </c>
      <c r="L10" s="7" t="s">
        <v>77</v>
      </c>
      <c r="M10" s="7" t="s">
        <v>26</v>
      </c>
      <c r="N10" s="7" t="s">
        <v>15</v>
      </c>
    </row>
    <row r="11" spans="1:14" ht="127.5" customHeight="1">
      <c r="A11" s="17" t="s">
        <v>1</v>
      </c>
      <c r="B11" s="74" t="s">
        <v>115</v>
      </c>
      <c r="C11" s="74" t="s">
        <v>116</v>
      </c>
      <c r="D11" s="74" t="s">
        <v>117</v>
      </c>
      <c r="E11" s="78">
        <v>1800</v>
      </c>
      <c r="F11" s="72" t="s">
        <v>34</v>
      </c>
      <c r="G11" s="19" t="s">
        <v>76</v>
      </c>
      <c r="H11" s="19"/>
      <c r="I11" s="19"/>
      <c r="J11" s="19"/>
      <c r="K11" s="19"/>
      <c r="L11" s="19"/>
      <c r="M11" s="19"/>
      <c r="N11" s="48"/>
    </row>
    <row r="12" spans="1:14" ht="108.75" customHeight="1">
      <c r="A12" s="17" t="s">
        <v>2</v>
      </c>
      <c r="B12" s="74" t="s">
        <v>118</v>
      </c>
      <c r="C12" s="74" t="s">
        <v>119</v>
      </c>
      <c r="D12" s="74" t="s">
        <v>120</v>
      </c>
      <c r="E12" s="78">
        <v>8000</v>
      </c>
      <c r="F12" s="72" t="s">
        <v>34</v>
      </c>
      <c r="G12" s="19" t="s">
        <v>76</v>
      </c>
      <c r="H12" s="19"/>
      <c r="I12" s="19"/>
      <c r="J12" s="19"/>
      <c r="K12" s="19"/>
      <c r="L12" s="19"/>
      <c r="M12" s="19"/>
      <c r="N12" s="4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PageLayoutView="85" workbookViewId="0" topLeftCell="A1">
      <selection activeCell="D15" sqref="D15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3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3.875" style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9" ht="12.75">
      <c r="G2" s="145"/>
      <c r="H2" s="145"/>
      <c r="I2" s="145"/>
    </row>
    <row r="3" ht="12.75">
      <c r="N3" s="4" t="s">
        <v>52</v>
      </c>
    </row>
    <row r="4" spans="2:17" ht="12.75">
      <c r="B4" s="6" t="s">
        <v>121</v>
      </c>
      <c r="C4" s="8"/>
      <c r="D4" s="8"/>
      <c r="E4" s="9"/>
      <c r="F4" s="10"/>
      <c r="G4" s="11" t="s">
        <v>17</v>
      </c>
      <c r="H4" s="10"/>
      <c r="I4" s="8"/>
      <c r="J4" s="10"/>
      <c r="K4" s="10"/>
      <c r="L4" s="10"/>
      <c r="M4" s="10"/>
      <c r="N4" s="10"/>
      <c r="Q4" s="1"/>
    </row>
    <row r="5" spans="2:17" ht="12.7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2.75">
      <c r="A6" s="6"/>
      <c r="B6" s="6"/>
      <c r="C6" s="12"/>
      <c r="D6" s="12"/>
      <c r="E6" s="9"/>
      <c r="F6" s="10"/>
      <c r="G6" s="13" t="s">
        <v>0</v>
      </c>
      <c r="H6" s="146">
        <f>SUM(N11:N11)</f>
        <v>0</v>
      </c>
      <c r="I6" s="148"/>
      <c r="Q6" s="1"/>
    </row>
    <row r="7" spans="1:17" ht="12.75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7" t="s">
        <v>14</v>
      </c>
      <c r="D10" s="7" t="s">
        <v>53</v>
      </c>
      <c r="E10" s="46" t="s">
        <v>54</v>
      </c>
      <c r="F10" s="47"/>
      <c r="G10" s="7" t="str">
        <f>"Nazwa handlowa /
"&amp;C10&amp;" / 
"&amp;D10</f>
        <v>Nazwa handlowa /
Dawka / 
Postać/ Opakowanie</v>
      </c>
      <c r="H10" s="7" t="s">
        <v>49</v>
      </c>
      <c r="I10" s="7" t="str">
        <f>B10</f>
        <v>Skład</v>
      </c>
      <c r="J10" s="7" t="s">
        <v>50</v>
      </c>
      <c r="K10" s="7" t="s">
        <v>24</v>
      </c>
      <c r="L10" s="7" t="s">
        <v>77</v>
      </c>
      <c r="M10" s="7" t="s">
        <v>26</v>
      </c>
      <c r="N10" s="7" t="s">
        <v>15</v>
      </c>
    </row>
    <row r="11" spans="1:14" ht="90" customHeight="1">
      <c r="A11" s="17" t="s">
        <v>1</v>
      </c>
      <c r="B11" s="74" t="s">
        <v>122</v>
      </c>
      <c r="C11" s="74" t="s">
        <v>123</v>
      </c>
      <c r="D11" s="74" t="s">
        <v>124</v>
      </c>
      <c r="E11" s="78">
        <v>18000</v>
      </c>
      <c r="F11" s="72" t="s">
        <v>34</v>
      </c>
      <c r="G11" s="19" t="s">
        <v>76</v>
      </c>
      <c r="H11" s="19"/>
      <c r="I11" s="19"/>
      <c r="J11" s="19"/>
      <c r="K11" s="19"/>
      <c r="L11" s="19"/>
      <c r="M11" s="19"/>
      <c r="N11" s="4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G16" sqref="G16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3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3.875" style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9" ht="12.75">
      <c r="G2" s="145"/>
      <c r="H2" s="145"/>
      <c r="I2" s="145"/>
    </row>
    <row r="3" ht="12.75">
      <c r="N3" s="4" t="s">
        <v>52</v>
      </c>
    </row>
    <row r="4" spans="2:17" ht="12.75">
      <c r="B4" s="6" t="s">
        <v>125</v>
      </c>
      <c r="C4" s="8"/>
      <c r="D4" s="8"/>
      <c r="E4" s="9"/>
      <c r="F4" s="10"/>
      <c r="G4" s="11" t="s">
        <v>17</v>
      </c>
      <c r="H4" s="10"/>
      <c r="I4" s="8"/>
      <c r="J4" s="10"/>
      <c r="K4" s="10"/>
      <c r="L4" s="10"/>
      <c r="M4" s="10"/>
      <c r="N4" s="10"/>
      <c r="Q4" s="1"/>
    </row>
    <row r="5" spans="2:17" ht="12.7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2.75">
      <c r="A6" s="6"/>
      <c r="B6" s="6"/>
      <c r="C6" s="12"/>
      <c r="D6" s="12"/>
      <c r="E6" s="9"/>
      <c r="F6" s="10"/>
      <c r="G6" s="13" t="s">
        <v>0</v>
      </c>
      <c r="H6" s="146">
        <f>SUM(N11:N12)</f>
        <v>0</v>
      </c>
      <c r="I6" s="148"/>
      <c r="Q6" s="1"/>
    </row>
    <row r="7" spans="1:17" ht="12.75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7" t="s">
        <v>14</v>
      </c>
      <c r="D10" s="7" t="s">
        <v>53</v>
      </c>
      <c r="E10" s="46" t="s">
        <v>54</v>
      </c>
      <c r="F10" s="47"/>
      <c r="G10" s="7" t="str">
        <f>"Nazwa handlowa /
"&amp;C10&amp;" / 
"&amp;D10</f>
        <v>Nazwa handlowa /
Dawka / 
Postać/ Opakowanie</v>
      </c>
      <c r="H10" s="7" t="s">
        <v>49</v>
      </c>
      <c r="I10" s="7" t="str">
        <f>B10</f>
        <v>Skład</v>
      </c>
      <c r="J10" s="7" t="s">
        <v>50</v>
      </c>
      <c r="K10" s="7" t="s">
        <v>24</v>
      </c>
      <c r="L10" s="7" t="s">
        <v>77</v>
      </c>
      <c r="M10" s="7" t="s">
        <v>26</v>
      </c>
      <c r="N10" s="7" t="s">
        <v>15</v>
      </c>
    </row>
    <row r="11" spans="1:14" ht="81" customHeight="1">
      <c r="A11" s="17" t="s">
        <v>1</v>
      </c>
      <c r="B11" s="74" t="s">
        <v>126</v>
      </c>
      <c r="C11" s="74" t="s">
        <v>81</v>
      </c>
      <c r="D11" s="74" t="s">
        <v>127</v>
      </c>
      <c r="E11" s="78">
        <v>6000</v>
      </c>
      <c r="F11" s="72" t="s">
        <v>34</v>
      </c>
      <c r="G11" s="19" t="s">
        <v>76</v>
      </c>
      <c r="H11" s="19"/>
      <c r="I11" s="19"/>
      <c r="J11" s="19"/>
      <c r="K11" s="19"/>
      <c r="L11" s="19"/>
      <c r="M11" s="19"/>
      <c r="N11" s="48"/>
    </row>
    <row r="12" spans="1:14" ht="82.5" customHeight="1">
      <c r="A12" s="17" t="s">
        <v>2</v>
      </c>
      <c r="B12" s="74" t="s">
        <v>128</v>
      </c>
      <c r="C12" s="74" t="s">
        <v>129</v>
      </c>
      <c r="D12" s="74" t="s">
        <v>130</v>
      </c>
      <c r="E12" s="78">
        <v>35000</v>
      </c>
      <c r="F12" s="72" t="s">
        <v>34</v>
      </c>
      <c r="G12" s="19" t="s">
        <v>76</v>
      </c>
      <c r="H12" s="19"/>
      <c r="I12" s="19"/>
      <c r="J12" s="19"/>
      <c r="K12" s="19"/>
      <c r="L12" s="19"/>
      <c r="M12" s="19"/>
      <c r="N12" s="48"/>
    </row>
    <row r="15" spans="3:4" ht="25.5" customHeight="1">
      <c r="C15" s="158" t="s">
        <v>104</v>
      </c>
      <c r="D15" s="158"/>
    </row>
  </sheetData>
  <sheetProtection/>
  <mergeCells count="3">
    <mergeCell ref="G2:I2"/>
    <mergeCell ref="H6:I6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PageLayoutView="85" workbookViewId="0" topLeftCell="A7">
      <selection activeCell="H10" sqref="H10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3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3.875" style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9" ht="12.75">
      <c r="G2" s="145"/>
      <c r="H2" s="145"/>
      <c r="I2" s="145"/>
    </row>
    <row r="3" ht="12.75">
      <c r="N3" s="4" t="s">
        <v>52</v>
      </c>
    </row>
    <row r="4" spans="2:17" ht="12.75">
      <c r="B4" s="6" t="s">
        <v>131</v>
      </c>
      <c r="C4" s="8"/>
      <c r="D4" s="8"/>
      <c r="E4" s="9"/>
      <c r="F4" s="10"/>
      <c r="G4" s="11" t="s">
        <v>17</v>
      </c>
      <c r="H4" s="10"/>
      <c r="I4" s="8"/>
      <c r="J4" s="10"/>
      <c r="K4" s="10"/>
      <c r="L4" s="10"/>
      <c r="M4" s="10"/>
      <c r="N4" s="10"/>
      <c r="Q4" s="1"/>
    </row>
    <row r="5" spans="2:17" ht="12.7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2.75">
      <c r="A6" s="6"/>
      <c r="B6" s="6"/>
      <c r="C6" s="12"/>
      <c r="D6" s="12"/>
      <c r="E6" s="9"/>
      <c r="F6" s="10"/>
      <c r="G6" s="13" t="s">
        <v>0</v>
      </c>
      <c r="H6" s="146">
        <f>SUM(N11:N12)+N13+N13+N14</f>
        <v>0</v>
      </c>
      <c r="I6" s="148"/>
      <c r="Q6" s="1"/>
    </row>
    <row r="7" spans="1:17" ht="12.75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7" t="s">
        <v>14</v>
      </c>
      <c r="D10" s="7" t="s">
        <v>53</v>
      </c>
      <c r="E10" s="46" t="s">
        <v>54</v>
      </c>
      <c r="F10" s="47"/>
      <c r="G10" s="7" t="str">
        <f>"Nazwa handlowa /
"&amp;C10&amp;" / 
"&amp;D10</f>
        <v>Nazwa handlowa /
Dawka / 
Postać/ Opakowanie</v>
      </c>
      <c r="H10" s="7" t="s">
        <v>49</v>
      </c>
      <c r="I10" s="7" t="str">
        <f>B10</f>
        <v>Skład</v>
      </c>
      <c r="J10" s="7" t="s">
        <v>50</v>
      </c>
      <c r="K10" s="7" t="s">
        <v>24</v>
      </c>
      <c r="L10" s="7" t="s">
        <v>77</v>
      </c>
      <c r="M10" s="7" t="s">
        <v>26</v>
      </c>
      <c r="N10" s="7" t="s">
        <v>15</v>
      </c>
    </row>
    <row r="11" spans="1:14" ht="81" customHeight="1">
      <c r="A11" s="17" t="s">
        <v>1</v>
      </c>
      <c r="B11" s="79" t="s">
        <v>132</v>
      </c>
      <c r="C11" s="79" t="s">
        <v>133</v>
      </c>
      <c r="D11" s="79" t="s">
        <v>134</v>
      </c>
      <c r="E11" s="78">
        <v>4000</v>
      </c>
      <c r="F11" s="72" t="s">
        <v>34</v>
      </c>
      <c r="G11" s="19" t="s">
        <v>76</v>
      </c>
      <c r="H11" s="19"/>
      <c r="I11" s="19"/>
      <c r="J11" s="19"/>
      <c r="K11" s="19"/>
      <c r="L11" s="19"/>
      <c r="M11" s="19"/>
      <c r="N11" s="48"/>
    </row>
    <row r="12" spans="1:14" ht="82.5" customHeight="1">
      <c r="A12" s="17" t="s">
        <v>2</v>
      </c>
      <c r="B12" s="79" t="s">
        <v>132</v>
      </c>
      <c r="C12" s="79" t="s">
        <v>135</v>
      </c>
      <c r="D12" s="79" t="s">
        <v>134</v>
      </c>
      <c r="E12" s="78">
        <v>1500</v>
      </c>
      <c r="F12" s="72" t="s">
        <v>34</v>
      </c>
      <c r="G12" s="19" t="s">
        <v>76</v>
      </c>
      <c r="H12" s="19"/>
      <c r="I12" s="19"/>
      <c r="J12" s="19"/>
      <c r="K12" s="19"/>
      <c r="L12" s="19"/>
      <c r="M12" s="19"/>
      <c r="N12" s="48"/>
    </row>
    <row r="13" spans="1:14" ht="81" customHeight="1">
      <c r="A13" s="17" t="s">
        <v>3</v>
      </c>
      <c r="B13" s="79" t="s">
        <v>136</v>
      </c>
      <c r="C13" s="79" t="s">
        <v>123</v>
      </c>
      <c r="D13" s="79" t="s">
        <v>137</v>
      </c>
      <c r="E13" s="78">
        <v>60</v>
      </c>
      <c r="F13" s="72" t="s">
        <v>34</v>
      </c>
      <c r="G13" s="19" t="s">
        <v>76</v>
      </c>
      <c r="H13" s="19"/>
      <c r="I13" s="19"/>
      <c r="J13" s="19"/>
      <c r="K13" s="19"/>
      <c r="L13" s="19"/>
      <c r="M13" s="19"/>
      <c r="N13" s="48"/>
    </row>
    <row r="14" spans="1:14" ht="82.5" customHeight="1">
      <c r="A14" s="17" t="s">
        <v>4</v>
      </c>
      <c r="B14" s="79" t="s">
        <v>136</v>
      </c>
      <c r="C14" s="79" t="s">
        <v>138</v>
      </c>
      <c r="D14" s="79" t="s">
        <v>139</v>
      </c>
      <c r="E14" s="78">
        <v>60</v>
      </c>
      <c r="F14" s="72" t="s">
        <v>34</v>
      </c>
      <c r="G14" s="19" t="s">
        <v>76</v>
      </c>
      <c r="H14" s="19"/>
      <c r="I14" s="19"/>
      <c r="J14" s="19"/>
      <c r="K14" s="19"/>
      <c r="L14" s="19"/>
      <c r="M14" s="19"/>
      <c r="N14" s="48"/>
    </row>
    <row r="17" spans="2:4" ht="25.5" customHeight="1">
      <c r="B17" s="158" t="s">
        <v>140</v>
      </c>
      <c r="C17" s="158"/>
      <c r="D17" s="158"/>
    </row>
    <row r="18" spans="2:3" ht="12.75">
      <c r="B18" s="142" t="s">
        <v>141</v>
      </c>
      <c r="C18" s="159"/>
    </row>
  </sheetData>
  <sheetProtection/>
  <mergeCells count="4">
    <mergeCell ref="G2:I2"/>
    <mergeCell ref="H6:I6"/>
    <mergeCell ref="B17:D17"/>
    <mergeCell ref="B18:C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21.375" style="1" customWidth="1"/>
    <col min="4" max="4" width="27.25390625" style="1" customWidth="1"/>
    <col min="5" max="5" width="7.875" style="3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1" width="13.875" style="1" customWidth="1"/>
    <col min="12" max="12" width="14.625" style="1" customWidth="1"/>
    <col min="13" max="14" width="14.75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oferty'!D4</f>
        <v>DFP.271.102.2019.BM</v>
      </c>
      <c r="N1" s="4" t="s">
        <v>48</v>
      </c>
      <c r="S1" s="2"/>
      <c r="T1" s="2"/>
    </row>
    <row r="2" spans="7:9" ht="12.75">
      <c r="G2" s="145"/>
      <c r="H2" s="145"/>
      <c r="I2" s="145"/>
    </row>
    <row r="3" ht="12.75">
      <c r="N3" s="4" t="s">
        <v>52</v>
      </c>
    </row>
    <row r="4" spans="2:17" ht="12.75">
      <c r="B4" s="6" t="s">
        <v>142</v>
      </c>
      <c r="C4" s="8"/>
      <c r="D4" s="8"/>
      <c r="E4" s="9"/>
      <c r="F4" s="10"/>
      <c r="G4" s="11" t="s">
        <v>17</v>
      </c>
      <c r="H4" s="10"/>
      <c r="I4" s="8"/>
      <c r="J4" s="10"/>
      <c r="K4" s="10"/>
      <c r="L4" s="10"/>
      <c r="M4" s="10"/>
      <c r="N4" s="10"/>
      <c r="Q4" s="1"/>
    </row>
    <row r="5" spans="2:17" ht="12.7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2.75">
      <c r="A6" s="6"/>
      <c r="B6" s="6"/>
      <c r="C6" s="12"/>
      <c r="D6" s="12"/>
      <c r="E6" s="9"/>
      <c r="F6" s="10"/>
      <c r="G6" s="13" t="s">
        <v>0</v>
      </c>
      <c r="H6" s="146">
        <f>SUM(N11:N12)</f>
        <v>0</v>
      </c>
      <c r="I6" s="148"/>
      <c r="Q6" s="1"/>
    </row>
    <row r="7" spans="1:17" ht="12.75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Q7" s="1"/>
    </row>
    <row r="8" spans="1:17" ht="12.7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2.75">
      <c r="B9" s="6"/>
      <c r="Q9" s="1"/>
    </row>
    <row r="10" spans="1:14" s="6" customFormat="1" ht="74.25" customHeight="1">
      <c r="A10" s="7" t="s">
        <v>32</v>
      </c>
      <c r="B10" s="7" t="s">
        <v>13</v>
      </c>
      <c r="C10" s="7" t="s">
        <v>14</v>
      </c>
      <c r="D10" s="7" t="s">
        <v>53</v>
      </c>
      <c r="E10" s="46" t="s">
        <v>54</v>
      </c>
      <c r="F10" s="47"/>
      <c r="G10" s="7" t="str">
        <f>"Nazwa handlowa /
"&amp;C10&amp;" / 
"&amp;D10</f>
        <v>Nazwa handlowa /
Dawka / 
Postać/ Opakowanie</v>
      </c>
      <c r="H10" s="7" t="s">
        <v>49</v>
      </c>
      <c r="I10" s="7" t="str">
        <f>B10</f>
        <v>Skład</v>
      </c>
      <c r="J10" s="7" t="s">
        <v>50</v>
      </c>
      <c r="K10" s="7" t="s">
        <v>24</v>
      </c>
      <c r="L10" s="7" t="s">
        <v>77</v>
      </c>
      <c r="M10" s="7" t="s">
        <v>26</v>
      </c>
      <c r="N10" s="7" t="s">
        <v>15</v>
      </c>
    </row>
    <row r="11" spans="1:14" ht="81" customHeight="1">
      <c r="A11" s="17" t="s">
        <v>1</v>
      </c>
      <c r="B11" s="79" t="s">
        <v>143</v>
      </c>
      <c r="C11" s="79" t="s">
        <v>144</v>
      </c>
      <c r="D11" s="79" t="s">
        <v>145</v>
      </c>
      <c r="E11" s="78">
        <v>360</v>
      </c>
      <c r="F11" s="72" t="s">
        <v>34</v>
      </c>
      <c r="G11" s="19" t="s">
        <v>76</v>
      </c>
      <c r="H11" s="19"/>
      <c r="I11" s="19"/>
      <c r="J11" s="19"/>
      <c r="K11" s="19"/>
      <c r="L11" s="19"/>
      <c r="M11" s="19"/>
      <c r="N11" s="48"/>
    </row>
    <row r="12" spans="1:14" ht="82.5" customHeight="1">
      <c r="A12" s="17" t="s">
        <v>2</v>
      </c>
      <c r="B12" s="79" t="s">
        <v>143</v>
      </c>
      <c r="C12" s="79" t="s">
        <v>146</v>
      </c>
      <c r="D12" s="79" t="s">
        <v>147</v>
      </c>
      <c r="E12" s="78">
        <v>360</v>
      </c>
      <c r="F12" s="72" t="s">
        <v>34</v>
      </c>
      <c r="G12" s="19" t="s">
        <v>76</v>
      </c>
      <c r="H12" s="19"/>
      <c r="I12" s="19"/>
      <c r="J12" s="19"/>
      <c r="K12" s="19"/>
      <c r="L12" s="19"/>
      <c r="M12" s="19"/>
      <c r="N12" s="48"/>
    </row>
    <row r="15" spans="3:4" ht="25.5" customHeight="1">
      <c r="C15" s="158" t="s">
        <v>104</v>
      </c>
      <c r="D15" s="158"/>
    </row>
  </sheetData>
  <sheetProtection/>
  <mergeCells count="3">
    <mergeCell ref="G2:I2"/>
    <mergeCell ref="H6:I6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2019-07-04T06:29:05Z</cp:lastPrinted>
  <dcterms:created xsi:type="dcterms:W3CDTF">2003-05-16T10:10:29Z</dcterms:created>
  <dcterms:modified xsi:type="dcterms:W3CDTF">2019-12-04T10:14:59Z</dcterms:modified>
  <cp:category/>
  <cp:version/>
  <cp:contentType/>
  <cp:contentStatus/>
</cp:coreProperties>
</file>