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30" tabRatio="840" activeTab="1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</sheets>
  <definedNames>
    <definedName name="_xlnm.Print_Area" localSheetId="1">'część (1)'!$A$1:$N$17</definedName>
    <definedName name="_xlnm.Print_Area" localSheetId="10">'część (10)'!$A$1:$N$12</definedName>
    <definedName name="_xlnm.Print_Area" localSheetId="2">'część (2)'!$A$1:$N$21</definedName>
    <definedName name="_xlnm.Print_Area" localSheetId="3">'część (3)'!$A$1:$N$17</definedName>
    <definedName name="_xlnm.Print_Area" localSheetId="4">'część (4)'!$A$1:$N$16</definedName>
    <definedName name="_xlnm.Print_Area" localSheetId="5">'część (5)'!$A$1:$N$18</definedName>
    <definedName name="_xlnm.Print_Area" localSheetId="6">'część (6)'!$A$1:$N$15</definedName>
    <definedName name="_xlnm.Print_Area" localSheetId="7">'część (7)'!$A$1:$N$16</definedName>
    <definedName name="_xlnm.Print_Area" localSheetId="8">'część (8)'!$A$1:$N$14</definedName>
    <definedName name="_xlnm.Print_Area" localSheetId="9">'część (9)'!$A$1:$N$13</definedName>
    <definedName name="_xlnm.Print_Area" localSheetId="0">'formularz oferty'!$A$1:$E$62</definedName>
  </definedNames>
  <calcPr fullCalcOnLoad="1"/>
</workbook>
</file>

<file path=xl/sharedStrings.xml><?xml version="1.0" encoding="utf-8"?>
<sst xmlns="http://schemas.openxmlformats.org/spreadsheetml/2006/main" count="452" uniqueCount="176">
  <si>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</si>
  <si>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</si>
  <si>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</si>
  <si>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</si>
  <si>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</si>
  <si>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</si>
  <si>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</si>
  <si>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</si>
  <si>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</si>
  <si>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</si>
  <si>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</si>
  <si>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</si>
  <si>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</si>
  <si>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</si>
  <si>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</si>
  <si>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</si>
  <si>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</si>
  <si>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</si>
  <si>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</si>
  <si>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</si>
  <si>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</si>
  <si>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</si>
  <si>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</si>
  <si>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</si>
  <si>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</si>
  <si>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</si>
  <si>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</si>
  <si>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</si>
  <si>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</si>
  <si>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</si>
  <si>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</si>
  <si>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</si>
  <si>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</si>
  <si>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</si>
  <si>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</si>
  <si>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Ilość sztuk w opakowaniu jednostkowym</t>
  </si>
  <si>
    <t>Oferowana ilość opakowań jednostkowych</t>
  </si>
  <si>
    <t>Cena brutto jednego opakowania jednostkowego</t>
  </si>
  <si>
    <t>5.</t>
  </si>
  <si>
    <t>województwo:</t>
  </si>
  <si>
    <t>nazwa Wykonawcy:</t>
  </si>
  <si>
    <t>Poz.</t>
  </si>
  <si>
    <t>10.</t>
  </si>
  <si>
    <t>6.</t>
  </si>
  <si>
    <t>sztuk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</si>
  <si>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</si>
  <si>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</si>
  <si>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</si>
  <si>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</si>
  <si>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</si>
  <si>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</si>
  <si>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</si>
  <si>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</si>
  <si>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</si>
  <si>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</si>
  <si>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</si>
  <si>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</si>
  <si>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</si>
  <si>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</si>
  <si>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</si>
  <si>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</si>
  <si>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</si>
  <si>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</si>
  <si>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</si>
  <si>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</si>
  <si>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Postać/Opakowanie</t>
  </si>
  <si>
    <t xml:space="preserve">Ilość </t>
  </si>
  <si>
    <t>* wymagany jeden podmiot odpowiedzialny</t>
  </si>
  <si>
    <t xml:space="preserve">Nazwa handlowa:
Dawka:
Postać/ Opakowanie:
</t>
  </si>
  <si>
    <t>Oferujemy wykonanie całego przedmiotu zamówienia (w danej części) za cenę:</t>
  </si>
  <si>
    <t xml:space="preserve">Podmiot Odpowiedzialny </t>
  </si>
  <si>
    <t xml:space="preserve">2. </t>
  </si>
  <si>
    <t xml:space="preserve">1. </t>
  </si>
  <si>
    <t xml:space="preserve">3. </t>
  </si>
  <si>
    <t xml:space="preserve">4. </t>
  </si>
  <si>
    <t>** w przypadku zaoferowania opakowania w postaci worka zamawiający wymaga dostarczenia koszyków do przechowywania produktów na oddziałach klinicznych w cenie oferowanych worków</t>
  </si>
  <si>
    <t xml:space="preserve">* wymagany jeden podmiot odpowiedzialny w przypadku tej samej substancji czynnej </t>
  </si>
  <si>
    <t>Dawka/Objętość</t>
  </si>
  <si>
    <t>Nazwa handlowa:
Dawka/Objętość:
Postać/ Opakowanie:</t>
  </si>
  <si>
    <t xml:space="preserve">Nazwa handlowa:
Dawka/ Objętość:
Postać/ Opakowanie:
</t>
  </si>
  <si>
    <t>Natrii chloridum*</t>
  </si>
  <si>
    <t>9mg/ml; 100 ml</t>
  </si>
  <si>
    <t>Opakowanie z tworzywa sztucznego z dwoma niezależnymi portami podawczymi **</t>
  </si>
  <si>
    <t>9mg/ml; 250 ml</t>
  </si>
  <si>
    <t>9mg/ml; 500 ml</t>
  </si>
  <si>
    <t>Glucosum</t>
  </si>
  <si>
    <t>100mg/ml; 500 ml</t>
  </si>
  <si>
    <t>Natrii chloridum</t>
  </si>
  <si>
    <t>9mg/ml; 1000 ml</t>
  </si>
  <si>
    <t>Roztwór Ringera (Calcii chloridum, Kalii chloridum, Natrii chloridum)</t>
  </si>
  <si>
    <t>(0,33mg+0,3mg+8,6mg)/ml; 500 ml</t>
  </si>
  <si>
    <t>(0,33mg+0,3mg+8,6mg)/ml; 1000 ml</t>
  </si>
  <si>
    <t xml:space="preserve">Aqua pro iniectione </t>
  </si>
  <si>
    <t>500ml</t>
  </si>
  <si>
    <t>Glucosum*</t>
  </si>
  <si>
    <t>50mg/ml; 250 ml</t>
  </si>
  <si>
    <t>50mg/ml; 500 ml</t>
  </si>
  <si>
    <t>50mg/ml; 1000 ml</t>
  </si>
  <si>
    <t>worek</t>
  </si>
  <si>
    <t xml:space="preserve">Mannitolum* </t>
  </si>
  <si>
    <t>200 mg/ml; 100 ml</t>
  </si>
  <si>
    <t>opakowanie szklane</t>
  </si>
  <si>
    <t>200mg/ml; 250 ml</t>
  </si>
  <si>
    <t>Glucosum et Natrium Chloratum 1:1</t>
  </si>
  <si>
    <t>50mg+9mg/ml; 500 ml</t>
  </si>
  <si>
    <t>Butelka stojąca z tworzywa sztucznego z dwoma niezależnymi portami podawczymi</t>
  </si>
  <si>
    <t>(0,243 mg+0,3 mg+8,6 mg)/ml; 250 ml</t>
  </si>
  <si>
    <t>150 mg/ml; 250 ml</t>
  </si>
  <si>
    <t>opakowanie z tworzywa sztucznego z dwona niezależnymi portami podawczymi</t>
  </si>
  <si>
    <t>150 mg/ml;100 ml</t>
  </si>
  <si>
    <t>9 mg/ml; 5000 ml</t>
  </si>
  <si>
    <t>15mg/ml; 3000 ml</t>
  </si>
  <si>
    <t>opakowanie z tworzywa sztucznego</t>
  </si>
  <si>
    <t>250ml</t>
  </si>
  <si>
    <t>50 mg/ml; 100 ml</t>
  </si>
  <si>
    <t>100 mg/ml; 250 ml</t>
  </si>
  <si>
    <t>Injectio Solutionis Ringeri Lactate(Calcii chloridum, Kalii chloridum, Natrii chloridum, Natrii lactatum)</t>
  </si>
  <si>
    <t xml:space="preserve">(0,27 mg + 0,4 mg + 6 mg + 6,34mg)/ml; 500 ml lub (0,27 mg + 0,4 mg + 6 mg + 3,20mg)/ml; 500 ml </t>
  </si>
  <si>
    <t>opakowanie z tworzywa sztucznego z dwoma portami podawczymi</t>
  </si>
  <si>
    <t>9mg/ml; 500ml</t>
  </si>
  <si>
    <t>9 mg/ml; 3000 ml</t>
  </si>
  <si>
    <t>10% Dekstran 40 000*</t>
  </si>
  <si>
    <t>opakowanie z tworzywa sztucznego lub szklane</t>
  </si>
  <si>
    <t>100 mg/ml; 500 ml</t>
  </si>
  <si>
    <t>500 ml</t>
  </si>
  <si>
    <t>1000 ml</t>
  </si>
  <si>
    <t>9 mg/ml; 500 ml</t>
  </si>
  <si>
    <t>9 mg/ml; 1000 ml</t>
  </si>
  <si>
    <t xml:space="preserve"> opakowanie z tworzywa sztucznego do ogrzewania do 65ºC, stojące z zakrętką typu pour bottle lub ecotainer</t>
  </si>
  <si>
    <t xml:space="preserve"> 10% roztwór aminokwasów do żywienia pozajelitowego stosowany przy niewydolności wątroby</t>
  </si>
  <si>
    <t xml:space="preserve">100mg/ml; 500 ml </t>
  </si>
  <si>
    <t>roztwór do infuzji, butelka szklana</t>
  </si>
  <si>
    <t>40% roztwór glukozy</t>
  </si>
  <si>
    <t>400 mg/ml; 500 ml</t>
  </si>
  <si>
    <t>roztwór do infuzji, butelka stojąca z tworzywa sztucznego z dwoma niezależnymi identycznymi portami podawczymi</t>
  </si>
  <si>
    <t>(0,243mg -0,33mg+0,3mg+8,6mg)/ml; 500 ml</t>
  </si>
  <si>
    <t>Kalii chloridum</t>
  </si>
  <si>
    <t>150 mg/ml, 20 ml</t>
  </si>
  <si>
    <t>200 mg/ml; 500 ml</t>
  </si>
  <si>
    <t>Wytwórca</t>
  </si>
  <si>
    <t>Kod EAN ( jeśli dotyczy)</t>
  </si>
  <si>
    <t>DFP.271.53.2021.ADB</t>
  </si>
  <si>
    <t>Załącznik nr 1 do SWZ</t>
  </si>
  <si>
    <t>Dostawa produktów leczniczych i wyrobów medycznych do Apteki Szpitala Uniwersyteckiego w Krakowie.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</si>
  <si>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</si>
  <si>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Oświadczamy, że termin płatności wynosi do 60 dni.</t>
  </si>
  <si>
    <t xml:space="preserve">Oświadczamy, że zamówienie będziemy wykonywać do czasu wyczerpania kwoty wynagrodzenia umownego, nie dłużej jednak niż przez 24 miesiące od dnia zawarcia umowy.                                                                    </t>
  </si>
  <si>
    <t>Oświadczamy, że oferujemy realizację przedmiotu zamówienia zgodnie z zasadami określonymi w SWZ wraz z załącznikami.</t>
  </si>
  <si>
    <t>Oświadczamy, że zapoznaliśmy się z SWZ wraz z jej załącznikami i nie wnosimy do niej zastrzeżeń oraz, że zdobyliśmy konieczne informacje do przygotowania oferty.</t>
  </si>
  <si>
    <t>Oświadczamy, ze zapoznaliśmy się z treścią załączonego do SWZ wzoru umowy i w przypadku wyboru naszej oferty zawrzemy z zamawiającym  umowę sporządzoną na podstawie tego wzoru.</t>
  </si>
  <si>
    <r>
      <t>Oświadczamy, że jesteśmy</t>
    </r>
    <r>
      <rPr>
        <sz val="11"/>
        <color indexed="30"/>
        <rFont val="Garamond"/>
        <family val="1"/>
      </rPr>
      <t xml:space="preserve"> </t>
    </r>
    <r>
      <rPr>
        <i/>
        <sz val="9"/>
        <color indexed="30"/>
        <rFont val="Garamond"/>
        <family val="1"/>
      </rPr>
      <t>(podkreślić właściwe)</t>
    </r>
    <r>
      <rPr>
        <sz val="11"/>
        <color indexed="30"/>
        <rFont val="Garamond"/>
        <family val="1"/>
      </rPr>
      <t>:</t>
    </r>
    <r>
      <rPr>
        <sz val="11"/>
        <rFont val="Garamond"/>
        <family val="1"/>
      </rPr>
      <t xml:space="preserve">
11.1. mikroprzedsiębiorstwem,
11.2. małym przedsiębiorstwem,
11.3. średnim przedsiębiorstwem,
11.4. jednoosobową działalnością gospodarczą,
11.5. osobą fizyczną nieprowadzącą działalności gospodarczej,
11.6. inny rodzaj (w tym duże przedsiębiorstwo).</t>
    </r>
  </si>
  <si>
    <t>* Wymagany jeden podmiot odpowiedzialny</t>
  </si>
  <si>
    <t>** w przypadku zaoferowania opakowania w postaci worka Zamawiający wymaga dostarczenuia koszyków do przechowywania produktów na oddziałach klinicznych w cenie oferowanych worków</t>
  </si>
  <si>
    <t>załącznik nr 1a do SWZ</t>
  </si>
  <si>
    <t xml:space="preserve">Glucosum* </t>
  </si>
  <si>
    <t>5,4 mg + 27mg / ml; 5000ml</t>
  </si>
  <si>
    <r>
      <t>Mannitolum*</t>
    </r>
    <r>
      <rPr>
        <sz val="11"/>
        <color indexed="17"/>
        <rFont val="Garamond"/>
        <family val="1"/>
      </rPr>
      <t xml:space="preserve"> </t>
    </r>
  </si>
  <si>
    <t>Mannitolum *</t>
  </si>
  <si>
    <t>Kod EAN ( poz 5 jeśli dotyczy)</t>
  </si>
  <si>
    <t>* Wymagany jeden podmiot odpowiedzialny w przypadku tej samej substancji czynnej</t>
  </si>
  <si>
    <r>
      <t>Natrii chloridum</t>
    </r>
  </si>
  <si>
    <t>koncentrat do sporządzania roztworu do infuzji / ampułki z polietylenu z portem bezigłowym typu luer-lock</t>
  </si>
  <si>
    <t>Podmiot Odpowiedzialny poz. 2-5 / Wytwórca poz. 1</t>
  </si>
  <si>
    <t>Kod EAN ( poz. 1 jeśli dotyczy)</t>
  </si>
  <si>
    <t>Podmiot Odpowiedzialny poz. 1-4/                       Wytwórca poz. 5</t>
  </si>
  <si>
    <t>Podmiot Odpowiedzialny poz. 1, 2/ Wytwórca poz. 3,4</t>
  </si>
  <si>
    <t>Kod EAN ( poz. 3, 4 jeśli dotyczy)</t>
  </si>
  <si>
    <t xml:space="preserve">Oświadczamy, że oferowane przez nas w części: 1 – 2; 3 (poz. 2 – 5); 4 (poz. 1, 2); 5 (poz. 1-4); 6; 8-10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 </t>
  </si>
  <si>
    <t>Oświadczamy, że oferowane przez nas w części: 3 (poz. 1); 4 (poz. 3, 4); 5 (poz. 5); 7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</si>
  <si>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*Wymagany jeden podmiot odpowiedzialny</t>
  </si>
  <si>
    <r>
      <t xml:space="preserve">Mannitolum + Sorbitolum </t>
    </r>
    <r>
      <rPr>
        <sz val="11"/>
        <color indexed="60"/>
        <rFont val="Garamond"/>
        <family val="1"/>
      </rPr>
      <t xml:space="preserve">CE </t>
    </r>
  </si>
  <si>
    <r>
      <t xml:space="preserve">Glycinum </t>
    </r>
    <r>
      <rPr>
        <sz val="11"/>
        <color indexed="60"/>
        <rFont val="Garamond"/>
        <family val="1"/>
      </rPr>
      <t>CE</t>
    </r>
  </si>
  <si>
    <r>
      <t xml:space="preserve">Natrii chloridum 0,9% 5000 ml, roztwór do przepłukiwań </t>
    </r>
    <r>
      <rPr>
        <sz val="11"/>
        <color indexed="60"/>
        <rFont val="Garamond"/>
        <family val="1"/>
      </rPr>
      <t xml:space="preserve">CE </t>
    </r>
  </si>
  <si>
    <r>
      <t xml:space="preserve">Natrii chloridum 0,9% 3000 ml, roztwór do przepłukiwań </t>
    </r>
    <r>
      <rPr>
        <sz val="11"/>
        <color indexed="60"/>
        <rFont val="Garamond"/>
        <family val="1"/>
      </rPr>
      <t>CE</t>
    </r>
  </si>
  <si>
    <r>
      <t xml:space="preserve">Natrii chloridum 0,9%, roztwór do przepłukiwań </t>
    </r>
    <r>
      <rPr>
        <sz val="11"/>
        <color indexed="60"/>
        <rFont val="Garamond"/>
        <family val="1"/>
      </rPr>
      <t>CE</t>
    </r>
  </si>
  <si>
    <r>
      <t xml:space="preserve">Aqua pro irrigatione, woda do przepłukiwania </t>
    </r>
    <r>
      <rPr>
        <sz val="11"/>
        <color indexed="60"/>
        <rFont val="Garamond"/>
        <family val="1"/>
      </rPr>
      <t>CE</t>
    </r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</si>
</sst>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.00&quot;    &quot;;&quot;-&quot;#,##0.00&quot;    &quot;;&quot; -&quot;00&quot;    &quot;;&quot; &quot;@&quot; &quot;"/>
    <numFmt numFmtId="183" formatCode="&quot; &quot;#,##0&quot;    &quot;;&quot;-&quot;#,##0&quot;    &quot;;&quot; -&quot;00&quot;    &quot;;&quot; &quot;@&quot; &quot;"/>
    <numFmt numFmtId="184" formatCode="[$-415]d\ mmmm\ yyyy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Garamond"/>
      <family val="1"/>
    </font>
    <font>
      <i/>
      <sz val="10"/>
      <name val="Garamond"/>
      <family val="1"/>
    </font>
    <font>
      <i/>
      <sz val="8"/>
      <name val="Garamond"/>
      <family val="1"/>
    </font>
    <font>
      <sz val="11"/>
      <color indexed="30"/>
      <name val="Garamond"/>
      <family val="1"/>
    </font>
    <font>
      <i/>
      <sz val="9"/>
      <color indexed="30"/>
      <name val="Garamond"/>
      <family val="1"/>
    </font>
    <font>
      <b/>
      <sz val="11"/>
      <name val="Garamond"/>
      <family val="1"/>
    </font>
    <font>
      <sz val="8"/>
      <name val="Arial CE"/>
      <family val="0"/>
    </font>
    <font>
      <sz val="11"/>
      <color indexed="17"/>
      <name val="Garamond"/>
      <family val="1"/>
    </font>
    <font>
      <sz val="11"/>
      <color indexed="6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8"/>
      <name val="Times New Roman"/>
      <family val="1"/>
    </font>
    <font>
      <strike/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theme="1"/>
      <name val="Times New Roman"/>
      <family val="1"/>
    </font>
    <font>
      <strike/>
      <sz val="11"/>
      <color rgb="FFFF000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49" fontId="11" fillId="0" borderId="10" xfId="0" applyNumberFormat="1" applyFont="1" applyFill="1" applyBorder="1" applyAlignment="1" applyProtection="1">
      <alignment horizontal="left" vertical="top" wrapText="1"/>
      <protection locked="0"/>
    </xf>
    <xf numFmtId="3" fontId="11" fillId="0" borderId="10" xfId="0" applyNumberFormat="1" applyFont="1" applyFill="1" applyBorder="1" applyAlignment="1" applyProtection="1">
      <alignment horizontal="right" vertical="top" wrapText="1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3" fontId="11" fillId="0" borderId="10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44" fontId="6" fillId="0" borderId="10" xfId="67" applyNumberFormat="1" applyFont="1" applyFill="1" applyBorder="1" applyAlignment="1" applyProtection="1">
      <alignment horizontal="left" vertical="top" wrapText="1"/>
      <protection locked="0"/>
    </xf>
    <xf numFmtId="44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11" fillId="0" borderId="11" xfId="0" applyFont="1" applyFill="1" applyBorder="1" applyAlignment="1" applyProtection="1">
      <alignment horizontal="left" vertical="top" wrapText="1"/>
      <protection locked="0"/>
    </xf>
    <xf numFmtId="3" fontId="11" fillId="0" borderId="0" xfId="0" applyNumberFormat="1" applyFont="1" applyFill="1" applyBorder="1" applyAlignment="1" applyProtection="1">
      <alignment horizontal="left" vertical="top" wrapText="1"/>
      <protection locked="0"/>
    </xf>
    <xf numFmtId="44" fontId="6" fillId="0" borderId="0" xfId="67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9" fontId="6" fillId="0" borderId="0" xfId="0" applyNumberFormat="1" applyFont="1" applyFill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168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11" fillId="0" borderId="0" xfId="0" applyNumberFormat="1" applyFont="1" applyFill="1" applyAlignment="1" applyProtection="1">
      <alignment horizontal="left" vertical="top"/>
      <protection locked="0"/>
    </xf>
    <xf numFmtId="3" fontId="11" fillId="0" borderId="0" xfId="0" applyNumberFormat="1" applyFont="1" applyFill="1" applyAlignment="1" applyProtection="1">
      <alignment horizontal="left" vertical="top" wrapText="1"/>
      <protection locked="0"/>
    </xf>
    <xf numFmtId="3" fontId="11" fillId="0" borderId="11" xfId="42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4" fontId="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left" vertical="top" wrapText="1"/>
    </xf>
    <xf numFmtId="3" fontId="53" fillId="0" borderId="0" xfId="42" applyNumberFormat="1" applyFont="1" applyFill="1" applyBorder="1" applyAlignment="1">
      <alignment horizontal="left" vertical="top" wrapText="1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4" fontId="6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6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vertical="top"/>
      <protection locked="0"/>
    </xf>
    <xf numFmtId="8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75" fontId="6" fillId="33" borderId="13" xfId="42" applyNumberFormat="1" applyFont="1" applyFill="1" applyBorder="1" applyAlignment="1">
      <alignment horizontal="center" vertical="center"/>
    </xf>
    <xf numFmtId="8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5" fontId="6" fillId="33" borderId="10" xfId="42" applyNumberFormat="1" applyFont="1" applyFill="1" applyBorder="1" applyAlignment="1" applyProtection="1">
      <alignment horizontal="center" vertical="center" wrapText="1" shrinkToFit="1"/>
      <protection locked="0"/>
    </xf>
    <xf numFmtId="0" fontId="6" fillId="34" borderId="10" xfId="0" applyFont="1" applyFill="1" applyBorder="1" applyAlignment="1">
      <alignment horizontal="center" vertical="center" wrapText="1"/>
    </xf>
    <xf numFmtId="37" fontId="6" fillId="33" borderId="10" xfId="42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8" fontId="6" fillId="0" borderId="13" xfId="0" applyNumberFormat="1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37" fontId="6" fillId="33" borderId="13" xfId="42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0" xfId="0" applyFont="1" applyBorder="1" applyAlignment="1">
      <alignment horizontal="center" vertical="center"/>
    </xf>
    <xf numFmtId="37" fontId="6" fillId="33" borderId="10" xfId="42" applyNumberFormat="1" applyFont="1" applyFill="1" applyBorder="1" applyAlignment="1">
      <alignment horizontal="center" vertical="center"/>
    </xf>
    <xf numFmtId="8" fontId="6" fillId="0" borderId="10" xfId="0" applyNumberFormat="1" applyFont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3" fontId="6" fillId="0" borderId="0" xfId="42" applyNumberFormat="1" applyFont="1" applyFill="1" applyBorder="1" applyAlignment="1">
      <alignment horizontal="left" vertical="top" wrapText="1"/>
    </xf>
    <xf numFmtId="3" fontId="6" fillId="0" borderId="0" xfId="0" applyNumberFormat="1" applyFont="1" applyFill="1" applyAlignment="1" applyProtection="1">
      <alignment horizontal="left" vertical="top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75" fontId="6" fillId="33" borderId="10" xfId="42" applyNumberFormat="1" applyFont="1" applyFill="1" applyBorder="1" applyAlignment="1">
      <alignment horizontal="center" vertical="center"/>
    </xf>
    <xf numFmtId="8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vertical="top" wrapText="1" shrinkToFit="1"/>
      <protection locked="0"/>
    </xf>
    <xf numFmtId="44" fontId="6" fillId="0" borderId="10" xfId="0" applyNumberFormat="1" applyFont="1" applyFill="1" applyBorder="1" applyAlignment="1" applyProtection="1">
      <alignment vertical="top" wrapText="1"/>
      <protection locked="0"/>
    </xf>
    <xf numFmtId="0" fontId="6" fillId="0" borderId="15" xfId="0" applyFont="1" applyFill="1" applyBorder="1" applyAlignment="1" applyProtection="1">
      <alignment vertical="top" wrapText="1"/>
      <protection locked="0"/>
    </xf>
    <xf numFmtId="4" fontId="6" fillId="0" borderId="15" xfId="0" applyNumberFormat="1" applyFont="1" applyFill="1" applyBorder="1" applyAlignment="1" applyProtection="1">
      <alignment vertical="top" wrapText="1" shrinkToFit="1"/>
      <protection locked="0"/>
    </xf>
    <xf numFmtId="0" fontId="6" fillId="0" borderId="15" xfId="0" applyNumberFormat="1" applyFont="1" applyFill="1" applyBorder="1" applyAlignment="1" applyProtection="1">
      <alignment vertical="top" wrapText="1" shrinkToFit="1"/>
      <protection locked="0"/>
    </xf>
    <xf numFmtId="4" fontId="6" fillId="0" borderId="15" xfId="0" applyNumberFormat="1" applyFont="1" applyFill="1" applyBorder="1" applyAlignment="1" applyProtection="1">
      <alignment horizontal="left" vertical="top" wrapText="1" shrinkToFit="1"/>
      <protection locked="0"/>
    </xf>
    <xf numFmtId="44" fontId="6" fillId="0" borderId="15" xfId="0" applyNumberFormat="1" applyFont="1" applyFill="1" applyBorder="1" applyAlignment="1" applyProtection="1">
      <alignment vertical="top" wrapText="1"/>
      <protection locked="0"/>
    </xf>
    <xf numFmtId="9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4" fontId="6" fillId="0" borderId="0" xfId="0" applyNumberFormat="1" applyFont="1" applyFill="1" applyBorder="1" applyAlignment="1" applyProtection="1">
      <alignment vertical="top" wrapText="1" shrinkToFit="1"/>
      <protection locked="0"/>
    </xf>
    <xf numFmtId="0" fontId="6" fillId="0" borderId="0" xfId="0" applyNumberFormat="1" applyFont="1" applyFill="1" applyBorder="1" applyAlignment="1" applyProtection="1">
      <alignment vertical="top" wrapText="1" shrinkToFit="1"/>
      <protection locked="0"/>
    </xf>
    <xf numFmtId="44" fontId="6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11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3" fontId="6" fillId="0" borderId="0" xfId="42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6" fillId="0" borderId="11" xfId="0" applyFont="1" applyFill="1" applyBorder="1" applyAlignment="1">
      <alignment horizontal="center" vertical="center" wrapText="1"/>
    </xf>
    <xf numFmtId="175" fontId="6" fillId="33" borderId="13" xfId="44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center" vertical="center" wrapText="1"/>
    </xf>
    <xf numFmtId="175" fontId="6" fillId="33" borderId="13" xfId="42" applyNumberFormat="1" applyFont="1" applyFill="1" applyBorder="1" applyAlignment="1" applyProtection="1">
      <alignment horizontal="center" vertical="center" wrapText="1" shrinkToFi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49" fontId="1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1" fillId="0" borderId="12" xfId="0" applyNumberFormat="1" applyFont="1" applyFill="1" applyBorder="1" applyAlignment="1" applyProtection="1">
      <alignment horizontal="left" vertical="top" wrapText="1"/>
      <protection locked="0"/>
    </xf>
    <xf numFmtId="49" fontId="6" fillId="0" borderId="14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justify" vertical="top" wrapText="1"/>
      <protection locked="0"/>
    </xf>
    <xf numFmtId="0" fontId="11" fillId="0" borderId="11" xfId="0" applyFont="1" applyFill="1" applyBorder="1" applyAlignment="1" applyProtection="1">
      <alignment horizontal="left" vertical="top" wrapText="1"/>
      <protection locked="0"/>
    </xf>
    <xf numFmtId="0" fontId="11" fillId="0" borderId="12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11" fillId="0" borderId="11" xfId="0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8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44" fontId="6" fillId="0" borderId="11" xfId="0" applyNumberFormat="1" applyFont="1" applyFill="1" applyBorder="1" applyAlignment="1" applyProtection="1">
      <alignment horizontal="left" vertical="top" wrapText="1"/>
      <protection locked="0"/>
    </xf>
    <xf numFmtId="44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D63"/>
  <sheetViews>
    <sheetView showGridLines="0" view="pageBreakPreview" zoomScaleNormal="93" zoomScaleSheetLayoutView="100" zoomScalePageLayoutView="115" workbookViewId="0" topLeftCell="A1">
      <selection activeCell="C6" sqref="C6:D6"/>
    </sheetView>
  </sheetViews>
  <sheetFormatPr defaultColWidth="9.00390625" defaultRowHeight="12.75"/>
  <cols>
    <col min="1" max="1" width="4.375" style="8" customWidth="1"/>
    <col min="2" max="3" width="30.00390625" style="8" customWidth="1"/>
    <col min="4" max="4" width="41.625" style="13" customWidth="1"/>
    <col min="5" max="5" width="1.875" style="8" customWidth="1"/>
    <col min="6" max="8" width="9.125" style="8" customWidth="1"/>
    <col min="9" max="9" width="22.25390625" style="8" customWidth="1"/>
    <col min="10" max="11" width="16.125" style="8" customWidth="1"/>
    <col min="12" max="16384" width="9.125" style="8" customWidth="1"/>
  </cols>
  <sheetData>
    <row r="1" spans="2:4" ht="15">
      <c r="B1" s="19"/>
      <c r="C1" s="19"/>
      <c r="D1" s="25" t="s">
        <v>142</v>
      </c>
    </row>
    <row r="2" spans="2:4" ht="15">
      <c r="B2" s="36"/>
      <c r="C2" s="36" t="s">
        <v>54</v>
      </c>
      <c r="D2" s="36"/>
    </row>
    <row r="3" spans="2:4" ht="15">
      <c r="B3" s="19"/>
      <c r="C3" s="19"/>
      <c r="D3" s="37"/>
    </row>
    <row r="4" spans="2:4" ht="15">
      <c r="B4" s="19" t="s">
        <v>46</v>
      </c>
      <c r="C4" s="19" t="s">
        <v>141</v>
      </c>
      <c r="D4" s="37"/>
    </row>
    <row r="5" spans="2:4" ht="15">
      <c r="B5" s="19"/>
      <c r="C5" s="19"/>
      <c r="D5" s="37"/>
    </row>
    <row r="6" spans="2:4" ht="36" customHeight="1">
      <c r="B6" s="19" t="s">
        <v>45</v>
      </c>
      <c r="C6" s="119" t="s">
        <v>143</v>
      </c>
      <c r="D6" s="119"/>
    </row>
    <row r="7" spans="2:4" ht="15">
      <c r="B7" s="19"/>
      <c r="C7" s="19"/>
      <c r="D7" s="37"/>
    </row>
    <row r="8" spans="2:4" ht="15">
      <c r="B8" s="23" t="s">
        <v>40</v>
      </c>
      <c r="C8" s="123"/>
      <c r="D8" s="115"/>
    </row>
    <row r="9" spans="2:4" ht="15">
      <c r="B9" s="23" t="s">
        <v>47</v>
      </c>
      <c r="C9" s="126"/>
      <c r="D9" s="127"/>
    </row>
    <row r="10" spans="2:4" ht="15">
      <c r="B10" s="23" t="s">
        <v>39</v>
      </c>
      <c r="C10" s="120"/>
      <c r="D10" s="121"/>
    </row>
    <row r="11" spans="2:4" ht="15">
      <c r="B11" s="23" t="s">
        <v>48</v>
      </c>
      <c r="C11" s="120"/>
      <c r="D11" s="121"/>
    </row>
    <row r="12" spans="2:4" ht="15">
      <c r="B12" s="23" t="s">
        <v>49</v>
      </c>
      <c r="C12" s="120"/>
      <c r="D12" s="121"/>
    </row>
    <row r="13" spans="2:4" ht="15">
      <c r="B13" s="23" t="s">
        <v>50</v>
      </c>
      <c r="C13" s="120"/>
      <c r="D13" s="121"/>
    </row>
    <row r="14" spans="2:4" ht="15">
      <c r="B14" s="23" t="s">
        <v>51</v>
      </c>
      <c r="C14" s="120"/>
      <c r="D14" s="121"/>
    </row>
    <row r="15" spans="2:4" ht="15">
      <c r="B15" s="23" t="s">
        <v>52</v>
      </c>
      <c r="C15" s="120"/>
      <c r="D15" s="121"/>
    </row>
    <row r="16" spans="2:4" ht="15">
      <c r="B16" s="23" t="s">
        <v>53</v>
      </c>
      <c r="C16" s="120"/>
      <c r="D16" s="121"/>
    </row>
    <row r="17" spans="2:4" ht="15">
      <c r="B17" s="19"/>
      <c r="C17" s="33"/>
      <c r="D17" s="39"/>
    </row>
    <row r="18" spans="1:4" ht="15">
      <c r="A18" s="19" t="s">
        <v>3</v>
      </c>
      <c r="B18" s="128" t="s">
        <v>69</v>
      </c>
      <c r="C18" s="128"/>
      <c r="D18" s="128"/>
    </row>
    <row r="19" spans="1:4" ht="15">
      <c r="A19" s="19"/>
      <c r="B19" s="19"/>
      <c r="C19" s="21"/>
      <c r="D19" s="30"/>
    </row>
    <row r="20" spans="1:4" ht="21" customHeight="1">
      <c r="A20" s="19"/>
      <c r="B20" s="31" t="s">
        <v>19</v>
      </c>
      <c r="C20" s="32" t="s">
        <v>2</v>
      </c>
      <c r="D20" s="33"/>
    </row>
    <row r="21" spans="1:4" ht="15">
      <c r="A21" s="19"/>
      <c r="B21" s="23" t="s">
        <v>25</v>
      </c>
      <c r="C21" s="34">
        <f>'część (1)'!H$6</f>
        <v>0</v>
      </c>
      <c r="D21" s="35"/>
    </row>
    <row r="22" spans="1:4" ht="15">
      <c r="A22" s="19"/>
      <c r="B22" s="23" t="s">
        <v>26</v>
      </c>
      <c r="C22" s="34">
        <f>'część (2)'!H$6</f>
        <v>0</v>
      </c>
      <c r="D22" s="35"/>
    </row>
    <row r="23" spans="1:4" ht="15">
      <c r="A23" s="19"/>
      <c r="B23" s="23" t="s">
        <v>27</v>
      </c>
      <c r="C23" s="34">
        <f>'część (3)'!H$6</f>
        <v>0</v>
      </c>
      <c r="D23" s="35"/>
    </row>
    <row r="24" spans="1:4" ht="15">
      <c r="A24" s="19"/>
      <c r="B24" s="23" t="s">
        <v>28</v>
      </c>
      <c r="C24" s="34">
        <f>'część (4)'!H$6</f>
        <v>0</v>
      </c>
      <c r="D24" s="35"/>
    </row>
    <row r="25" spans="1:4" ht="15">
      <c r="A25" s="19"/>
      <c r="B25" s="23" t="s">
        <v>29</v>
      </c>
      <c r="C25" s="34">
        <f>'część (5)'!H$6</f>
        <v>0</v>
      </c>
      <c r="D25" s="35"/>
    </row>
    <row r="26" spans="1:4" ht="15">
      <c r="A26" s="19"/>
      <c r="B26" s="23" t="s">
        <v>30</v>
      </c>
      <c r="C26" s="34">
        <f>'część (6)'!H$6</f>
        <v>0</v>
      </c>
      <c r="D26" s="35"/>
    </row>
    <row r="27" spans="1:4" ht="15">
      <c r="A27" s="19"/>
      <c r="B27" s="23" t="s">
        <v>31</v>
      </c>
      <c r="C27" s="34">
        <f>'część (7)'!H$6</f>
        <v>0</v>
      </c>
      <c r="D27" s="35"/>
    </row>
    <row r="28" spans="1:4" ht="15">
      <c r="A28" s="19"/>
      <c r="B28" s="23" t="s">
        <v>32</v>
      </c>
      <c r="C28" s="34">
        <f>'część (8)'!H$6</f>
        <v>0</v>
      </c>
      <c r="D28" s="35"/>
    </row>
    <row r="29" spans="1:4" ht="15">
      <c r="A29" s="19"/>
      <c r="B29" s="23" t="s">
        <v>33</v>
      </c>
      <c r="C29" s="34">
        <f>'część (9)'!H$6</f>
        <v>0</v>
      </c>
      <c r="D29" s="35"/>
    </row>
    <row r="30" spans="1:4" ht="15">
      <c r="A30" s="19"/>
      <c r="B30" s="23" t="s">
        <v>34</v>
      </c>
      <c r="C30" s="34">
        <f>'część (10)'!H$6</f>
        <v>0</v>
      </c>
      <c r="D30" s="35"/>
    </row>
    <row r="31" spans="2:4" ht="2.25" customHeight="1">
      <c r="B31" s="19"/>
      <c r="C31" s="40"/>
      <c r="D31" s="35"/>
    </row>
    <row r="32" spans="2:4" ht="2.25" customHeight="1">
      <c r="B32" s="19"/>
      <c r="C32" s="40"/>
      <c r="D32" s="35"/>
    </row>
    <row r="33" spans="2:4" ht="0.75" customHeight="1">
      <c r="B33" s="19"/>
      <c r="C33" s="40"/>
      <c r="D33" s="35"/>
    </row>
    <row r="34" spans="2:4" ht="6" customHeight="1">
      <c r="B34" s="19"/>
      <c r="C34" s="40"/>
      <c r="D34" s="35"/>
    </row>
    <row r="35" spans="2:4" ht="5.25" customHeight="1">
      <c r="B35" s="19"/>
      <c r="C35" s="40"/>
      <c r="D35" s="35"/>
    </row>
    <row r="36" spans="1:4" ht="82.5" customHeight="1">
      <c r="A36" s="8" t="s">
        <v>4</v>
      </c>
      <c r="B36" s="128" t="s">
        <v>144</v>
      </c>
      <c r="C36" s="128"/>
      <c r="D36" s="128"/>
    </row>
    <row r="37" spans="1:4" ht="15.75" customHeight="1">
      <c r="A37" s="8" t="s">
        <v>5</v>
      </c>
      <c r="B37" s="125" t="s">
        <v>145</v>
      </c>
      <c r="C37" s="125"/>
      <c r="D37" s="125"/>
    </row>
    <row r="38" spans="1:4" ht="33" customHeight="1">
      <c r="A38" s="8" t="s">
        <v>6</v>
      </c>
      <c r="B38" s="124" t="s">
        <v>146</v>
      </c>
      <c r="C38" s="124"/>
      <c r="D38" s="124"/>
    </row>
    <row r="39" spans="1:4" ht="30" customHeight="1">
      <c r="A39" s="8" t="s">
        <v>38</v>
      </c>
      <c r="B39" s="129" t="s">
        <v>147</v>
      </c>
      <c r="C39" s="129"/>
      <c r="D39" s="129"/>
    </row>
    <row r="40" spans="1:4" s="16" customFormat="1" ht="73.5" customHeight="1">
      <c r="A40" s="8" t="s">
        <v>43</v>
      </c>
      <c r="B40" s="119" t="s">
        <v>167</v>
      </c>
      <c r="C40" s="122"/>
      <c r="D40" s="122"/>
    </row>
    <row r="41" spans="1:4" s="16" customFormat="1" ht="64.5" customHeight="1">
      <c r="A41" s="8" t="s">
        <v>7</v>
      </c>
      <c r="B41" s="122" t="s">
        <v>168</v>
      </c>
      <c r="C41" s="122"/>
      <c r="D41" s="122"/>
    </row>
    <row r="42" spans="1:4" ht="31.5" customHeight="1">
      <c r="A42" s="8" t="s">
        <v>8</v>
      </c>
      <c r="B42" s="122" t="s">
        <v>148</v>
      </c>
      <c r="C42" s="122"/>
      <c r="D42" s="122"/>
    </row>
    <row r="43" spans="1:4" ht="30" customHeight="1">
      <c r="A43" s="8" t="s">
        <v>21</v>
      </c>
      <c r="B43" s="122" t="s">
        <v>149</v>
      </c>
      <c r="C43" s="122"/>
      <c r="D43" s="122"/>
    </row>
    <row r="44" spans="1:4" ht="28.5" customHeight="1">
      <c r="A44" s="8" t="s">
        <v>42</v>
      </c>
      <c r="B44" s="122" t="s">
        <v>61</v>
      </c>
      <c r="C44" s="122"/>
      <c r="D44" s="122"/>
    </row>
    <row r="45" spans="2:4" ht="33.75" customHeight="1">
      <c r="B45" s="122" t="s">
        <v>59</v>
      </c>
      <c r="C45" s="122"/>
      <c r="D45" s="122"/>
    </row>
    <row r="46" spans="2:4" ht="21" customHeight="1">
      <c r="B46" s="130" t="s">
        <v>60</v>
      </c>
      <c r="C46" s="130"/>
      <c r="D46" s="130"/>
    </row>
    <row r="47" spans="1:4" ht="109.5" customHeight="1">
      <c r="A47" s="8" t="s">
        <v>1</v>
      </c>
      <c r="B47" s="128" t="s">
        <v>150</v>
      </c>
      <c r="C47" s="128"/>
      <c r="D47" s="128"/>
    </row>
    <row r="48" spans="1:4" ht="18" customHeight="1">
      <c r="A48" s="8" t="s">
        <v>0</v>
      </c>
      <c r="B48" s="20" t="s">
        <v>9</v>
      </c>
      <c r="C48" s="21"/>
      <c r="D48" s="19"/>
    </row>
    <row r="49" spans="1:4" ht="18" customHeight="1">
      <c r="A49" s="18"/>
      <c r="B49" s="113" t="s">
        <v>22</v>
      </c>
      <c r="C49" s="118"/>
      <c r="D49" s="114"/>
    </row>
    <row r="50" spans="2:4" ht="18" customHeight="1">
      <c r="B50" s="113" t="s">
        <v>10</v>
      </c>
      <c r="C50" s="114"/>
      <c r="D50" s="23"/>
    </row>
    <row r="51" spans="2:4" ht="18" customHeight="1">
      <c r="B51" s="116"/>
      <c r="C51" s="117"/>
      <c r="D51" s="23"/>
    </row>
    <row r="52" spans="2:4" ht="18" customHeight="1">
      <c r="B52" s="116"/>
      <c r="C52" s="117"/>
      <c r="D52" s="23"/>
    </row>
    <row r="53" spans="2:4" ht="18" customHeight="1">
      <c r="B53" s="116"/>
      <c r="C53" s="117"/>
      <c r="D53" s="23"/>
    </row>
    <row r="54" spans="2:4" ht="9.75" customHeight="1">
      <c r="B54" s="24" t="s">
        <v>12</v>
      </c>
      <c r="C54" s="24"/>
      <c r="D54" s="25"/>
    </row>
    <row r="55" spans="2:4" ht="18" customHeight="1">
      <c r="B55" s="113" t="s">
        <v>23</v>
      </c>
      <c r="C55" s="118"/>
      <c r="D55" s="114"/>
    </row>
    <row r="56" spans="2:4" ht="18" customHeight="1">
      <c r="B56" s="26" t="s">
        <v>10</v>
      </c>
      <c r="C56" s="22" t="s">
        <v>11</v>
      </c>
      <c r="D56" s="27" t="s">
        <v>13</v>
      </c>
    </row>
    <row r="57" spans="2:4" ht="18" customHeight="1">
      <c r="B57" s="28"/>
      <c r="C57" s="22"/>
      <c r="D57" s="29"/>
    </row>
    <row r="58" spans="2:4" ht="18" customHeight="1">
      <c r="B58" s="28"/>
      <c r="C58" s="22"/>
      <c r="D58" s="29"/>
    </row>
    <row r="59" spans="2:4" ht="7.5" customHeight="1">
      <c r="B59" s="24"/>
      <c r="C59" s="24"/>
      <c r="D59" s="25"/>
    </row>
    <row r="60" spans="2:4" ht="18" customHeight="1">
      <c r="B60" s="113" t="s">
        <v>24</v>
      </c>
      <c r="C60" s="118"/>
      <c r="D60" s="114"/>
    </row>
    <row r="61" spans="2:4" ht="18" customHeight="1">
      <c r="B61" s="113" t="s">
        <v>14</v>
      </c>
      <c r="C61" s="114"/>
      <c r="D61" s="23"/>
    </row>
    <row r="62" spans="2:4" ht="18" customHeight="1">
      <c r="B62" s="115"/>
      <c r="C62" s="115"/>
      <c r="D62" s="23"/>
    </row>
    <row r="63" spans="2:4" ht="34.5" customHeight="1">
      <c r="B63" s="14"/>
      <c r="C63" s="17"/>
      <c r="D63" s="17"/>
    </row>
  </sheetData>
  <sheetProtection/>
  <mergeCells count="32">
    <mergeCell ref="B44:D44"/>
    <mergeCell ref="B43:D43"/>
    <mergeCell ref="B46:D46"/>
    <mergeCell ref="B45:D45"/>
    <mergeCell ref="B49:D49"/>
    <mergeCell ref="C15:D15"/>
    <mergeCell ref="B42:D42"/>
    <mergeCell ref="B47:D47"/>
    <mergeCell ref="C9:D9"/>
    <mergeCell ref="C10:D10"/>
    <mergeCell ref="C12:D12"/>
    <mergeCell ref="B36:D36"/>
    <mergeCell ref="B18:D18"/>
    <mergeCell ref="B39:D39"/>
    <mergeCell ref="C6:D6"/>
    <mergeCell ref="C13:D13"/>
    <mergeCell ref="B41:D41"/>
    <mergeCell ref="C11:D11"/>
    <mergeCell ref="C14:D14"/>
    <mergeCell ref="C8:D8"/>
    <mergeCell ref="B38:D38"/>
    <mergeCell ref="B37:D37"/>
    <mergeCell ref="B40:D40"/>
    <mergeCell ref="C16:D16"/>
    <mergeCell ref="B50:C50"/>
    <mergeCell ref="B62:C62"/>
    <mergeCell ref="B51:C51"/>
    <mergeCell ref="B52:C52"/>
    <mergeCell ref="B53:C53"/>
    <mergeCell ref="B55:D55"/>
    <mergeCell ref="B61:C61"/>
    <mergeCell ref="B60:D6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0"/>
  <sheetViews>
    <sheetView showGridLines="0" view="pageBreakPreview" zoomScale="80" zoomScaleNormal="80" zoomScaleSheetLayoutView="80" zoomScalePageLayoutView="85" workbookViewId="0" topLeftCell="A1">
      <selection activeCell="D19" sqref="D19"/>
    </sheetView>
  </sheetViews>
  <sheetFormatPr defaultColWidth="9.00390625" defaultRowHeight="12.75"/>
  <cols>
    <col min="1" max="1" width="5.125" style="21" customWidth="1"/>
    <col min="2" max="2" width="20.875" style="21" customWidth="1"/>
    <col min="3" max="3" width="25.625" style="21" customWidth="1"/>
    <col min="4" max="4" width="20.875" style="21" customWidth="1"/>
    <col min="5" max="5" width="10.625" style="30" customWidth="1"/>
    <col min="6" max="6" width="12.875" style="21" customWidth="1"/>
    <col min="7" max="7" width="27.25390625" style="21" customWidth="1"/>
    <col min="8" max="8" width="17.625" style="21" customWidth="1"/>
    <col min="9" max="9" width="15.125" style="21" customWidth="1"/>
    <col min="10" max="10" width="20.00390625" style="21" customWidth="1"/>
    <col min="11" max="11" width="15.375" style="21" customWidth="1"/>
    <col min="12" max="13" width="15.25390625" style="21" customWidth="1"/>
    <col min="14" max="14" width="19.125" style="21" customWidth="1"/>
    <col min="15" max="15" width="8.00390625" style="21" customWidth="1"/>
    <col min="16" max="16" width="15.875" style="21" customWidth="1"/>
    <col min="17" max="17" width="15.875" style="43" customWidth="1"/>
    <col min="18" max="18" width="15.875" style="21" customWidth="1"/>
    <col min="19" max="20" width="14.25390625" style="21" customWidth="1"/>
    <col min="21" max="21" width="15.25390625" style="21" customWidth="1"/>
    <col min="22" max="16384" width="9.125" style="21" customWidth="1"/>
  </cols>
  <sheetData>
    <row r="1" spans="2:20" ht="15">
      <c r="B1" s="41" t="str">
        <f>'formularz oferty'!C4</f>
        <v>DFP.271.53.2021.ADB</v>
      </c>
      <c r="N1" s="42" t="s">
        <v>153</v>
      </c>
      <c r="S1" s="41"/>
      <c r="T1" s="41"/>
    </row>
    <row r="2" spans="7:9" ht="15">
      <c r="G2" s="131"/>
      <c r="H2" s="131"/>
      <c r="I2" s="131"/>
    </row>
    <row r="3" ht="15">
      <c r="N3" s="42" t="s">
        <v>63</v>
      </c>
    </row>
    <row r="4" spans="2:17" ht="15">
      <c r="B4" s="20" t="s">
        <v>15</v>
      </c>
      <c r="C4" s="31">
        <v>9</v>
      </c>
      <c r="D4" s="33"/>
      <c r="E4" s="37"/>
      <c r="F4" s="19"/>
      <c r="G4" s="44" t="s">
        <v>20</v>
      </c>
      <c r="H4" s="19"/>
      <c r="I4" s="33"/>
      <c r="J4" s="19"/>
      <c r="K4" s="19"/>
      <c r="L4" s="19"/>
      <c r="M4" s="19"/>
      <c r="N4" s="19"/>
      <c r="Q4" s="21"/>
    </row>
    <row r="5" spans="2:17" ht="15">
      <c r="B5" s="20"/>
      <c r="C5" s="33"/>
      <c r="D5" s="33"/>
      <c r="E5" s="37"/>
      <c r="F5" s="19"/>
      <c r="G5" s="44"/>
      <c r="H5" s="19"/>
      <c r="I5" s="33"/>
      <c r="J5" s="19"/>
      <c r="K5" s="19"/>
      <c r="L5" s="19"/>
      <c r="M5" s="19"/>
      <c r="N5" s="19"/>
      <c r="Q5" s="21"/>
    </row>
    <row r="6" spans="1:17" ht="15">
      <c r="A6" s="20"/>
      <c r="B6" s="20"/>
      <c r="C6" s="45"/>
      <c r="D6" s="45"/>
      <c r="E6" s="37"/>
      <c r="F6" s="19"/>
      <c r="G6" s="38" t="s">
        <v>2</v>
      </c>
      <c r="H6" s="132">
        <f>SUM(N11:N11)</f>
        <v>0</v>
      </c>
      <c r="I6" s="133"/>
      <c r="Q6" s="21"/>
    </row>
    <row r="7" spans="1:17" ht="15">
      <c r="A7" s="20"/>
      <c r="C7" s="19"/>
      <c r="D7" s="19"/>
      <c r="E7" s="37"/>
      <c r="F7" s="19"/>
      <c r="G7" s="19"/>
      <c r="H7" s="19"/>
      <c r="I7" s="19"/>
      <c r="J7" s="19"/>
      <c r="K7" s="19"/>
      <c r="L7" s="19"/>
      <c r="Q7" s="21"/>
    </row>
    <row r="8" spans="1:17" ht="15">
      <c r="A8" s="20"/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Q8" s="21"/>
    </row>
    <row r="9" spans="2:17" ht="15">
      <c r="B9" s="20"/>
      <c r="Q9" s="21"/>
    </row>
    <row r="10" spans="1:14" s="20" customFormat="1" ht="73.5" customHeight="1">
      <c r="A10" s="31" t="s">
        <v>41</v>
      </c>
      <c r="B10" s="31" t="s">
        <v>16</v>
      </c>
      <c r="C10" s="31" t="s">
        <v>17</v>
      </c>
      <c r="D10" s="31" t="s">
        <v>65</v>
      </c>
      <c r="E10" s="48" t="s">
        <v>66</v>
      </c>
      <c r="F10" s="49"/>
      <c r="G10" s="31" t="str">
        <f>"Nazwa handlowa /
"&amp;C10&amp;" / 
"&amp;D10</f>
        <v>Nazwa handlowa /
Dawka / 
Postać/Opakowanie</v>
      </c>
      <c r="H10" s="31" t="s">
        <v>57</v>
      </c>
      <c r="I10" s="31" t="str">
        <f>B10</f>
        <v>Skład</v>
      </c>
      <c r="J10" s="31" t="s">
        <v>58</v>
      </c>
      <c r="K10" s="31" t="s">
        <v>35</v>
      </c>
      <c r="L10" s="31" t="s">
        <v>36</v>
      </c>
      <c r="M10" s="31" t="s">
        <v>37</v>
      </c>
      <c r="N10" s="31" t="s">
        <v>18</v>
      </c>
    </row>
    <row r="11" spans="1:14" ht="101.25" customHeight="1">
      <c r="A11" s="50" t="s">
        <v>3</v>
      </c>
      <c r="B11" s="109" t="s">
        <v>136</v>
      </c>
      <c r="C11" s="109" t="s">
        <v>137</v>
      </c>
      <c r="D11" s="109" t="s">
        <v>161</v>
      </c>
      <c r="E11" s="110">
        <v>65000</v>
      </c>
      <c r="F11" s="72" t="s">
        <v>44</v>
      </c>
      <c r="G11" s="51" t="s">
        <v>68</v>
      </c>
      <c r="H11" s="52"/>
      <c r="I11" s="52"/>
      <c r="J11" s="51"/>
      <c r="K11" s="51"/>
      <c r="L11" s="51" t="str">
        <f>IF(K11=0,"0,00",IF(K11&gt;0,ROUND(E11/K11,2)))</f>
        <v>0,00</v>
      </c>
      <c r="M11" s="51"/>
      <c r="N11" s="54">
        <f>ROUND(L11*ROUND(M11,2),2)</f>
        <v>0</v>
      </c>
    </row>
    <row r="12" ht="15">
      <c r="Q12" s="21"/>
    </row>
    <row r="13" s="41" customFormat="1" ht="15" hidden="1">
      <c r="E13" s="82"/>
    </row>
    <row r="14" s="41" customFormat="1" ht="15">
      <c r="E14" s="82"/>
    </row>
    <row r="15" s="41" customFormat="1" ht="15">
      <c r="E15" s="82"/>
    </row>
    <row r="16" s="41" customFormat="1" ht="15">
      <c r="E16" s="82"/>
    </row>
    <row r="17" s="41" customFormat="1" ht="15">
      <c r="E17" s="82"/>
    </row>
    <row r="18" s="41" customFormat="1" ht="15">
      <c r="E18" s="82"/>
    </row>
    <row r="19" s="41" customFormat="1" ht="15">
      <c r="E19" s="82"/>
    </row>
    <row r="20" s="41" customFormat="1" ht="15">
      <c r="E20" s="82"/>
    </row>
    <row r="21" s="41" customFormat="1" ht="15">
      <c r="E21" s="82"/>
    </row>
    <row r="22" s="41" customFormat="1" ht="15">
      <c r="E22" s="82"/>
    </row>
    <row r="23" s="41" customFormat="1" ht="15">
      <c r="E23" s="82"/>
    </row>
    <row r="24" s="41" customFormat="1" ht="15">
      <c r="E24" s="82"/>
    </row>
    <row r="25" s="41" customFormat="1" ht="15">
      <c r="E25" s="82"/>
    </row>
    <row r="26" s="41" customFormat="1" ht="15">
      <c r="E26" s="82"/>
    </row>
    <row r="27" s="41" customFormat="1" ht="15">
      <c r="E27" s="82"/>
    </row>
    <row r="28" s="41" customFormat="1" ht="15">
      <c r="E28" s="82"/>
    </row>
    <row r="29" s="41" customFormat="1" ht="15">
      <c r="E29" s="82"/>
    </row>
    <row r="30" s="41" customFormat="1" ht="15">
      <c r="E30" s="82"/>
    </row>
    <row r="31" s="41" customFormat="1" ht="15">
      <c r="E31" s="82"/>
    </row>
    <row r="32" s="41" customFormat="1" ht="15">
      <c r="E32" s="82"/>
    </row>
    <row r="33" ht="15">
      <c r="Q33" s="21"/>
    </row>
    <row r="34" ht="15">
      <c r="Q34" s="21"/>
    </row>
    <row r="35" ht="15">
      <c r="Q35" s="21"/>
    </row>
    <row r="36" ht="15">
      <c r="Q36" s="21"/>
    </row>
    <row r="37" ht="15">
      <c r="Q37" s="21"/>
    </row>
    <row r="38" ht="15">
      <c r="Q38" s="21"/>
    </row>
    <row r="39" ht="15">
      <c r="Q39" s="21"/>
    </row>
    <row r="40" ht="15">
      <c r="Q40" s="21"/>
    </row>
    <row r="41" ht="15">
      <c r="Q41" s="21"/>
    </row>
    <row r="42" ht="15">
      <c r="Q42" s="21"/>
    </row>
    <row r="43" ht="15">
      <c r="Q43" s="21"/>
    </row>
    <row r="44" ht="15">
      <c r="Q44" s="21"/>
    </row>
    <row r="45" ht="15">
      <c r="Q45" s="21"/>
    </row>
    <row r="46" ht="15">
      <c r="Q46" s="21"/>
    </row>
    <row r="47" ht="15">
      <c r="Q47" s="21"/>
    </row>
    <row r="48" ht="15">
      <c r="Q48" s="21"/>
    </row>
    <row r="49" ht="15">
      <c r="Q49" s="21"/>
    </row>
    <row r="50" ht="15">
      <c r="Q50" s="21"/>
    </row>
    <row r="51" ht="15">
      <c r="Q51" s="21"/>
    </row>
    <row r="52" ht="15">
      <c r="Q52" s="21"/>
    </row>
    <row r="53" ht="15">
      <c r="Q53" s="21"/>
    </row>
    <row r="54" ht="15">
      <c r="Q54" s="21"/>
    </row>
    <row r="55" ht="15">
      <c r="Q55" s="21"/>
    </row>
    <row r="56" ht="15">
      <c r="Q56" s="21"/>
    </row>
    <row r="57" ht="15">
      <c r="Q57" s="21"/>
    </row>
    <row r="58" ht="15">
      <c r="Q58" s="21"/>
    </row>
    <row r="59" ht="15">
      <c r="Q59" s="21"/>
    </row>
    <row r="60" ht="15">
      <c r="Q60" s="21"/>
    </row>
    <row r="61" ht="15">
      <c r="Q61" s="21"/>
    </row>
    <row r="62" ht="15">
      <c r="Q62" s="21"/>
    </row>
    <row r="63" ht="15">
      <c r="Q63" s="21"/>
    </row>
    <row r="64" ht="15">
      <c r="Q64" s="21"/>
    </row>
    <row r="65" ht="15">
      <c r="Q65" s="21"/>
    </row>
    <row r="66" ht="15">
      <c r="Q66" s="21"/>
    </row>
    <row r="67" ht="15">
      <c r="Q67" s="21"/>
    </row>
    <row r="68" ht="15">
      <c r="Q68" s="21"/>
    </row>
    <row r="69" ht="15">
      <c r="Q69" s="21"/>
    </row>
    <row r="70" ht="15">
      <c r="Q70" s="2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4"/>
  <sheetViews>
    <sheetView showGridLines="0" tabSelected="1" view="pageBreakPreview" zoomScale="80" zoomScaleNormal="80" zoomScaleSheetLayoutView="80" zoomScalePageLayoutView="80" workbookViewId="0" topLeftCell="A1">
      <selection activeCell="L30" sqref="L30"/>
    </sheetView>
  </sheetViews>
  <sheetFormatPr defaultColWidth="9.00390625" defaultRowHeight="12.75"/>
  <cols>
    <col min="1" max="1" width="5.125" style="21" customWidth="1"/>
    <col min="2" max="2" width="18.875" style="21" customWidth="1"/>
    <col min="3" max="4" width="20.875" style="21" customWidth="1"/>
    <col min="5" max="5" width="10.625" style="30" customWidth="1"/>
    <col min="6" max="6" width="12.875" style="21" customWidth="1"/>
    <col min="7" max="7" width="27.25390625" style="21" customWidth="1"/>
    <col min="8" max="8" width="17.625" style="21" customWidth="1"/>
    <col min="9" max="9" width="15.125" style="21" customWidth="1"/>
    <col min="10" max="10" width="20.375" style="21" customWidth="1"/>
    <col min="11" max="13" width="15.25390625" style="21" customWidth="1"/>
    <col min="14" max="14" width="18.625" style="21" customWidth="1"/>
    <col min="15" max="15" width="8.00390625" style="21" customWidth="1"/>
    <col min="16" max="16" width="15.875" style="21" customWidth="1"/>
    <col min="17" max="17" width="15.875" style="43" customWidth="1"/>
    <col min="18" max="18" width="15.875" style="21" customWidth="1"/>
    <col min="19" max="20" width="14.25390625" style="21" customWidth="1"/>
    <col min="21" max="21" width="15.25390625" style="21" customWidth="1"/>
    <col min="22" max="16384" width="9.125" style="21" customWidth="1"/>
  </cols>
  <sheetData>
    <row r="1" spans="2:20" ht="15">
      <c r="B1" s="41" t="str">
        <f>'formularz oferty'!C4</f>
        <v>DFP.271.53.2021.ADB</v>
      </c>
      <c r="N1" s="42" t="s">
        <v>153</v>
      </c>
      <c r="S1" s="41"/>
      <c r="T1" s="41"/>
    </row>
    <row r="2" spans="7:9" ht="15">
      <c r="G2" s="131"/>
      <c r="H2" s="131"/>
      <c r="I2" s="131"/>
    </row>
    <row r="3" ht="15">
      <c r="N3" s="42" t="s">
        <v>63</v>
      </c>
    </row>
    <row r="4" spans="2:17" ht="15">
      <c r="B4" s="20" t="s">
        <v>15</v>
      </c>
      <c r="C4" s="31">
        <v>10</v>
      </c>
      <c r="D4" s="33"/>
      <c r="E4" s="37"/>
      <c r="F4" s="19"/>
      <c r="G4" s="44" t="s">
        <v>20</v>
      </c>
      <c r="H4" s="19"/>
      <c r="I4" s="33"/>
      <c r="J4" s="19"/>
      <c r="K4" s="19"/>
      <c r="L4" s="19"/>
      <c r="M4" s="19"/>
      <c r="N4" s="19"/>
      <c r="Q4" s="21"/>
    </row>
    <row r="5" spans="2:17" ht="15">
      <c r="B5" s="20"/>
      <c r="C5" s="33"/>
      <c r="D5" s="33"/>
      <c r="E5" s="37"/>
      <c r="F5" s="19"/>
      <c r="G5" s="44"/>
      <c r="H5" s="19"/>
      <c r="I5" s="33"/>
      <c r="J5" s="19"/>
      <c r="K5" s="19"/>
      <c r="L5" s="19"/>
      <c r="M5" s="19"/>
      <c r="N5" s="19"/>
      <c r="Q5" s="21"/>
    </row>
    <row r="6" spans="1:17" ht="15">
      <c r="A6" s="20"/>
      <c r="B6" s="20"/>
      <c r="C6" s="45"/>
      <c r="D6" s="45"/>
      <c r="E6" s="37"/>
      <c r="F6" s="19"/>
      <c r="G6" s="38" t="s">
        <v>2</v>
      </c>
      <c r="H6" s="132">
        <f>SUM(N11:N11)</f>
        <v>0</v>
      </c>
      <c r="I6" s="133"/>
      <c r="Q6" s="21"/>
    </row>
    <row r="7" spans="1:17" ht="15">
      <c r="A7" s="20"/>
      <c r="C7" s="19"/>
      <c r="D7" s="19"/>
      <c r="E7" s="37"/>
      <c r="F7" s="19"/>
      <c r="G7" s="19"/>
      <c r="H7" s="19"/>
      <c r="I7" s="19"/>
      <c r="J7" s="19"/>
      <c r="K7" s="19"/>
      <c r="L7" s="19"/>
      <c r="Q7" s="21"/>
    </row>
    <row r="8" spans="1:17" ht="15">
      <c r="A8" s="20"/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Q8" s="21"/>
    </row>
    <row r="9" spans="2:17" ht="15">
      <c r="B9" s="20"/>
      <c r="Q9" s="21"/>
    </row>
    <row r="10" spans="1:14" s="20" customFormat="1" ht="73.5" customHeight="1">
      <c r="A10" s="31" t="s">
        <v>41</v>
      </c>
      <c r="B10" s="31" t="s">
        <v>16</v>
      </c>
      <c r="C10" s="31" t="s">
        <v>17</v>
      </c>
      <c r="D10" s="31" t="s">
        <v>64</v>
      </c>
      <c r="E10" s="48" t="s">
        <v>66</v>
      </c>
      <c r="F10" s="49"/>
      <c r="G10" s="31" t="str">
        <f>"Nazwa handlowa /
"&amp;C10&amp;" / 
"&amp;D10</f>
        <v>Nazwa handlowa /
Dawka / 
Postać/ Opakowanie</v>
      </c>
      <c r="H10" s="31" t="s">
        <v>57</v>
      </c>
      <c r="I10" s="31" t="str">
        <f>B10</f>
        <v>Skład</v>
      </c>
      <c r="J10" s="31" t="s">
        <v>58</v>
      </c>
      <c r="K10" s="31" t="s">
        <v>35</v>
      </c>
      <c r="L10" s="31" t="s">
        <v>36</v>
      </c>
      <c r="M10" s="31" t="s">
        <v>37</v>
      </c>
      <c r="N10" s="31" t="s">
        <v>18</v>
      </c>
    </row>
    <row r="11" spans="1:14" ht="72" customHeight="1">
      <c r="A11" s="50" t="s">
        <v>3</v>
      </c>
      <c r="B11" s="63" t="s">
        <v>85</v>
      </c>
      <c r="C11" s="74" t="s">
        <v>138</v>
      </c>
      <c r="D11" s="87" t="s">
        <v>105</v>
      </c>
      <c r="E11" s="111">
        <v>5000</v>
      </c>
      <c r="F11" s="72" t="s">
        <v>44</v>
      </c>
      <c r="G11" s="51" t="s">
        <v>56</v>
      </c>
      <c r="H11" s="51"/>
      <c r="I11" s="51"/>
      <c r="J11" s="53"/>
      <c r="K11" s="51"/>
      <c r="L11" s="51" t="str">
        <f>IF(K11=0,"0,00",IF(K11&gt;0,ROUND(E11/K11,2)))</f>
        <v>0,00</v>
      </c>
      <c r="M11" s="51"/>
      <c r="N11" s="54">
        <f>ROUND(L11*ROUND(M11,2),2)</f>
        <v>0</v>
      </c>
    </row>
    <row r="12" spans="1:14" ht="15">
      <c r="A12" s="19"/>
      <c r="B12" s="55"/>
      <c r="C12" s="55"/>
      <c r="D12" s="55"/>
      <c r="E12" s="105"/>
      <c r="F12" s="19"/>
      <c r="G12" s="59"/>
      <c r="H12" s="59"/>
      <c r="I12" s="59"/>
      <c r="J12" s="60"/>
      <c r="K12" s="59"/>
      <c r="L12" s="59"/>
      <c r="M12" s="59"/>
      <c r="N12" s="61"/>
    </row>
    <row r="13" ht="15">
      <c r="Q13" s="21"/>
    </row>
    <row r="14" ht="15">
      <c r="Q14" s="21"/>
    </row>
    <row r="15" ht="15">
      <c r="Q15" s="21"/>
    </row>
    <row r="16" ht="15">
      <c r="Q16" s="21"/>
    </row>
    <row r="17" ht="15">
      <c r="Q17" s="21"/>
    </row>
    <row r="18" ht="15">
      <c r="Q18" s="21"/>
    </row>
    <row r="19" ht="15">
      <c r="Q19" s="21"/>
    </row>
    <row r="20" ht="15">
      <c r="Q20" s="21"/>
    </row>
    <row r="21" ht="15">
      <c r="Q21" s="21"/>
    </row>
    <row r="22" ht="15">
      <c r="Q22" s="21"/>
    </row>
    <row r="23" ht="15">
      <c r="Q23" s="21"/>
    </row>
    <row r="24" ht="15">
      <c r="Q24" s="21"/>
    </row>
    <row r="25" ht="15">
      <c r="Q25" s="21"/>
    </row>
    <row r="26" ht="15">
      <c r="Q26" s="21"/>
    </row>
    <row r="27" ht="15">
      <c r="Q27" s="21"/>
    </row>
    <row r="28" ht="15">
      <c r="Q28" s="21"/>
    </row>
    <row r="29" ht="15">
      <c r="Q29" s="21"/>
    </row>
    <row r="30" ht="15">
      <c r="Q30" s="21"/>
    </row>
    <row r="31" ht="15">
      <c r="Q31" s="21"/>
    </row>
    <row r="32" ht="15">
      <c r="Q32" s="21"/>
    </row>
    <row r="33" ht="15">
      <c r="Q33" s="21"/>
    </row>
    <row r="34" ht="15">
      <c r="Q34" s="21"/>
    </row>
    <row r="35" ht="15">
      <c r="Q35" s="21"/>
    </row>
    <row r="36" ht="15">
      <c r="Q36" s="21"/>
    </row>
    <row r="37" ht="15">
      <c r="Q37" s="21"/>
    </row>
    <row r="38" ht="15">
      <c r="Q38" s="21"/>
    </row>
    <row r="39" ht="15">
      <c r="Q39" s="21"/>
    </row>
    <row r="40" ht="15">
      <c r="Q40" s="21"/>
    </row>
    <row r="41" ht="15">
      <c r="Q41" s="21"/>
    </row>
    <row r="42" ht="15">
      <c r="Q42" s="21"/>
    </row>
    <row r="43" ht="15">
      <c r="Q43" s="21"/>
    </row>
    <row r="44" ht="15">
      <c r="Q44" s="21"/>
    </row>
    <row r="45" ht="15">
      <c r="Q45" s="21"/>
    </row>
    <row r="46" ht="15">
      <c r="Q46" s="21"/>
    </row>
    <row r="47" ht="15">
      <c r="Q47" s="21"/>
    </row>
    <row r="48" ht="15">
      <c r="Q48" s="21"/>
    </row>
    <row r="49" ht="15">
      <c r="Q49" s="21"/>
    </row>
    <row r="50" ht="15">
      <c r="Q50" s="21"/>
    </row>
    <row r="51" ht="15">
      <c r="Q51" s="21"/>
    </row>
    <row r="52" ht="15">
      <c r="Q52" s="21"/>
    </row>
    <row r="53" ht="15">
      <c r="Q53" s="21"/>
    </row>
    <row r="54" ht="15">
      <c r="Q54" s="21"/>
    </row>
    <row r="55" ht="15">
      <c r="Q55" s="21"/>
    </row>
    <row r="56" ht="15">
      <c r="Q56" s="21"/>
    </row>
    <row r="57" ht="15">
      <c r="Q57" s="21"/>
    </row>
    <row r="58" ht="15">
      <c r="Q58" s="21"/>
    </row>
    <row r="59" ht="15">
      <c r="Q59" s="21"/>
    </row>
    <row r="60" ht="15">
      <c r="Q60" s="21"/>
    </row>
    <row r="61" ht="15">
      <c r="Q61" s="21"/>
    </row>
    <row r="62" ht="15">
      <c r="Q62" s="21"/>
    </row>
    <row r="63" ht="15">
      <c r="Q63" s="21"/>
    </row>
    <row r="64" ht="15">
      <c r="Q64" s="21"/>
    </row>
    <row r="65" ht="15">
      <c r="Q65" s="21"/>
    </row>
    <row r="66" ht="15">
      <c r="Q66" s="21"/>
    </row>
    <row r="67" ht="15">
      <c r="Q67" s="21"/>
    </row>
    <row r="68" ht="15">
      <c r="Q68" s="21"/>
    </row>
    <row r="69" ht="15">
      <c r="Q69" s="21"/>
    </row>
    <row r="70" ht="15">
      <c r="Q70" s="21"/>
    </row>
    <row r="71" ht="15">
      <c r="Q71" s="21"/>
    </row>
    <row r="72" ht="15">
      <c r="Q72" s="21"/>
    </row>
    <row r="73" ht="15">
      <c r="Q73" s="21"/>
    </row>
    <row r="74" ht="15">
      <c r="Q74" s="21"/>
    </row>
    <row r="75" ht="15">
      <c r="Q75" s="21"/>
    </row>
    <row r="76" ht="15">
      <c r="Q76" s="21"/>
    </row>
    <row r="77" ht="15">
      <c r="Q77" s="21"/>
    </row>
    <row r="78" ht="15">
      <c r="Q78" s="21"/>
    </row>
    <row r="79" ht="15">
      <c r="Q79" s="21"/>
    </row>
    <row r="80" ht="15">
      <c r="Q80" s="21"/>
    </row>
    <row r="81" ht="15">
      <c r="Q81" s="21"/>
    </row>
    <row r="82" ht="15">
      <c r="Q82" s="21"/>
    </row>
    <row r="83" ht="15">
      <c r="Q83" s="21"/>
    </row>
    <row r="84" ht="15">
      <c r="Q84" s="21"/>
    </row>
    <row r="85" ht="15">
      <c r="Q85" s="21"/>
    </row>
    <row r="86" ht="15">
      <c r="Q86" s="21"/>
    </row>
    <row r="87" ht="15">
      <c r="Q87" s="21"/>
    </row>
    <row r="88" ht="15">
      <c r="Q88" s="21"/>
    </row>
    <row r="89" ht="15">
      <c r="Q89" s="21"/>
    </row>
    <row r="90" ht="15">
      <c r="Q90" s="21"/>
    </row>
    <row r="91" ht="15">
      <c r="Q91" s="21"/>
    </row>
    <row r="92" ht="15">
      <c r="Q92" s="21"/>
    </row>
    <row r="93" ht="15">
      <c r="Q93" s="21"/>
    </row>
    <row r="94" ht="15">
      <c r="Q94" s="21"/>
    </row>
    <row r="95" ht="15">
      <c r="Q95" s="21"/>
    </row>
    <row r="96" ht="15">
      <c r="Q96" s="21"/>
    </row>
    <row r="97" ht="15">
      <c r="Q97" s="21"/>
    </row>
    <row r="98" ht="15">
      <c r="Q98" s="21"/>
    </row>
    <row r="99" ht="15">
      <c r="Q99" s="21"/>
    </row>
    <row r="100" ht="15">
      <c r="Q100" s="21"/>
    </row>
    <row r="101" ht="15">
      <c r="Q101" s="21"/>
    </row>
    <row r="102" ht="15">
      <c r="Q102" s="21"/>
    </row>
    <row r="103" ht="15">
      <c r="Q103" s="21"/>
    </row>
    <row r="104" ht="15">
      <c r="Q104" s="21"/>
    </row>
    <row r="105" ht="15">
      <c r="Q105" s="21"/>
    </row>
    <row r="106" ht="15">
      <c r="Q106" s="21"/>
    </row>
    <row r="107" ht="15">
      <c r="Q107" s="21"/>
    </row>
    <row r="108" ht="15">
      <c r="Q108" s="21"/>
    </row>
    <row r="109" ht="15">
      <c r="Q109" s="21"/>
    </row>
    <row r="110" ht="15">
      <c r="Q110" s="21"/>
    </row>
    <row r="111" ht="15">
      <c r="Q111" s="21"/>
    </row>
    <row r="112" ht="15">
      <c r="Q112" s="21"/>
    </row>
    <row r="113" ht="15">
      <c r="Q113" s="21"/>
    </row>
    <row r="114" ht="15">
      <c r="Q114" s="21"/>
    </row>
    <row r="115" ht="15">
      <c r="Q115" s="21"/>
    </row>
    <row r="116" ht="15">
      <c r="Q116" s="21"/>
    </row>
    <row r="117" ht="15">
      <c r="Q117" s="21"/>
    </row>
    <row r="118" ht="15">
      <c r="Q118" s="21"/>
    </row>
    <row r="119" ht="15">
      <c r="Q119" s="21"/>
    </row>
    <row r="120" ht="15">
      <c r="Q120" s="21"/>
    </row>
    <row r="121" ht="15">
      <c r="Q121" s="21"/>
    </row>
    <row r="122" ht="15">
      <c r="Q122" s="21"/>
    </row>
    <row r="123" ht="15">
      <c r="Q123" s="21"/>
    </row>
    <row r="124" ht="15">
      <c r="Q124" s="21"/>
    </row>
    <row r="125" ht="15">
      <c r="Q125" s="21"/>
    </row>
    <row r="126" ht="15">
      <c r="Q126" s="21"/>
    </row>
    <row r="127" ht="15">
      <c r="Q127" s="21"/>
    </row>
    <row r="128" ht="15">
      <c r="Q128" s="21"/>
    </row>
    <row r="129" ht="15">
      <c r="Q129" s="21"/>
    </row>
    <row r="130" ht="15">
      <c r="Q130" s="21"/>
    </row>
    <row r="131" ht="15">
      <c r="Q131" s="21"/>
    </row>
    <row r="132" ht="15">
      <c r="Q132" s="21"/>
    </row>
    <row r="133" ht="15">
      <c r="Q133" s="21"/>
    </row>
    <row r="134" ht="15">
      <c r="Q134" s="21"/>
    </row>
    <row r="135" ht="15">
      <c r="Q135" s="21"/>
    </row>
    <row r="136" ht="15">
      <c r="Q136" s="21"/>
    </row>
    <row r="137" ht="15">
      <c r="Q137" s="21"/>
    </row>
    <row r="138" ht="15">
      <c r="Q138" s="21"/>
    </row>
    <row r="139" ht="15">
      <c r="Q139" s="21"/>
    </row>
    <row r="140" ht="15">
      <c r="Q140" s="21"/>
    </row>
    <row r="141" ht="15">
      <c r="Q141" s="21"/>
    </row>
    <row r="142" ht="15">
      <c r="Q142" s="21"/>
    </row>
    <row r="143" ht="15">
      <c r="Q143" s="21"/>
    </row>
    <row r="144" ht="15">
      <c r="Q144" s="21"/>
    </row>
    <row r="145" ht="15">
      <c r="Q145" s="21"/>
    </row>
    <row r="146" ht="15">
      <c r="Q146" s="21"/>
    </row>
    <row r="147" ht="15">
      <c r="Q147" s="21"/>
    </row>
    <row r="148" ht="15">
      <c r="Q148" s="21"/>
    </row>
    <row r="149" ht="15">
      <c r="Q149" s="21"/>
    </row>
    <row r="150" ht="15">
      <c r="Q150" s="21"/>
    </row>
    <row r="151" ht="15">
      <c r="Q151" s="21"/>
    </row>
    <row r="152" ht="15">
      <c r="Q152" s="21"/>
    </row>
    <row r="153" ht="15">
      <c r="Q153" s="21"/>
    </row>
    <row r="154" ht="15">
      <c r="Q154" s="21"/>
    </row>
    <row r="155" ht="15">
      <c r="Q155" s="21"/>
    </row>
    <row r="156" ht="15">
      <c r="Q156" s="21"/>
    </row>
    <row r="157" ht="15">
      <c r="Q157" s="21"/>
    </row>
    <row r="158" ht="15">
      <c r="Q158" s="21"/>
    </row>
    <row r="159" ht="15">
      <c r="Q159" s="21"/>
    </row>
    <row r="160" ht="15">
      <c r="Q160" s="21"/>
    </row>
    <row r="161" ht="15">
      <c r="Q161" s="21"/>
    </row>
    <row r="162" ht="15">
      <c r="Q162" s="21"/>
    </row>
    <row r="163" ht="15">
      <c r="Q163" s="21"/>
    </row>
    <row r="164" ht="15">
      <c r="Q164" s="21"/>
    </row>
    <row r="165" ht="15">
      <c r="Q165" s="21"/>
    </row>
    <row r="166" ht="15">
      <c r="Q166" s="21"/>
    </row>
    <row r="167" ht="15">
      <c r="Q167" s="21"/>
    </row>
    <row r="168" ht="15">
      <c r="Q168" s="21"/>
    </row>
    <row r="169" ht="15">
      <c r="Q169" s="21"/>
    </row>
    <row r="170" ht="15">
      <c r="Q170" s="21"/>
    </row>
    <row r="171" ht="15">
      <c r="Q171" s="21"/>
    </row>
    <row r="172" ht="15">
      <c r="Q172" s="21"/>
    </row>
    <row r="173" ht="15">
      <c r="Q173" s="21"/>
    </row>
    <row r="174" ht="15">
      <c r="Q174" s="21"/>
    </row>
    <row r="175" ht="15">
      <c r="Q175" s="21"/>
    </row>
    <row r="176" ht="15">
      <c r="Q176" s="21"/>
    </row>
    <row r="177" ht="15">
      <c r="Q177" s="21"/>
    </row>
    <row r="178" ht="15">
      <c r="Q178" s="21"/>
    </row>
    <row r="179" ht="15">
      <c r="Q179" s="21"/>
    </row>
    <row r="180" ht="15">
      <c r="Q180" s="21"/>
    </row>
    <row r="181" ht="15">
      <c r="Q181" s="21"/>
    </row>
    <row r="182" ht="15">
      <c r="Q182" s="21"/>
    </row>
    <row r="183" ht="15">
      <c r="Q183" s="21"/>
    </row>
    <row r="184" ht="15">
      <c r="Q184" s="21"/>
    </row>
    <row r="185" ht="15">
      <c r="Q185" s="21"/>
    </row>
    <row r="198" ht="15">
      <c r="Q198" s="21"/>
    </row>
    <row r="199" ht="15">
      <c r="Q199" s="21"/>
    </row>
    <row r="200" ht="15">
      <c r="Q200" s="21"/>
    </row>
    <row r="201" ht="15">
      <c r="Q201" s="21"/>
    </row>
    <row r="202" ht="15">
      <c r="Q202" s="21"/>
    </row>
    <row r="203" ht="15">
      <c r="Q203" s="21"/>
    </row>
    <row r="204" ht="15">
      <c r="Q204" s="2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7"/>
  <sheetViews>
    <sheetView showGridLines="0" view="pageBreakPreview" zoomScale="80" zoomScaleNormal="80" zoomScaleSheetLayoutView="80" zoomScalePageLayoutView="85" workbookViewId="0" topLeftCell="A1">
      <selection activeCell="G25" sqref="G25"/>
    </sheetView>
  </sheetViews>
  <sheetFormatPr defaultColWidth="9.00390625" defaultRowHeight="12.75"/>
  <cols>
    <col min="1" max="1" width="5.125" style="21" customWidth="1"/>
    <col min="2" max="2" width="22.00390625" style="21" customWidth="1"/>
    <col min="3" max="3" width="17.375" style="21" customWidth="1"/>
    <col min="4" max="4" width="37.75390625" style="21" customWidth="1"/>
    <col min="5" max="5" width="13.875" style="30" customWidth="1"/>
    <col min="6" max="6" width="12.875" style="21" customWidth="1"/>
    <col min="7" max="7" width="27.25390625" style="21" customWidth="1"/>
    <col min="8" max="8" width="17.625" style="21" customWidth="1"/>
    <col min="9" max="9" width="15.125" style="21" customWidth="1"/>
    <col min="10" max="10" width="20.375" style="21" customWidth="1"/>
    <col min="11" max="13" width="15.25390625" style="21" customWidth="1"/>
    <col min="14" max="14" width="17.875" style="21" customWidth="1"/>
    <col min="15" max="15" width="8.00390625" style="21" customWidth="1"/>
    <col min="16" max="16" width="15.875" style="21" customWidth="1"/>
    <col min="17" max="17" width="15.875" style="43" customWidth="1"/>
    <col min="18" max="18" width="15.875" style="21" customWidth="1"/>
    <col min="19" max="20" width="14.25390625" style="21" customWidth="1"/>
    <col min="21" max="21" width="15.25390625" style="21" customWidth="1"/>
    <col min="22" max="16384" width="9.125" style="21" customWidth="1"/>
  </cols>
  <sheetData>
    <row r="1" spans="2:20" ht="15">
      <c r="B1" s="41" t="str">
        <f>'formularz oferty'!C4</f>
        <v>DFP.271.53.2021.ADB</v>
      </c>
      <c r="N1" s="42" t="s">
        <v>153</v>
      </c>
      <c r="S1" s="41"/>
      <c r="T1" s="41"/>
    </row>
    <row r="2" spans="7:9" ht="15">
      <c r="G2" s="131"/>
      <c r="H2" s="131"/>
      <c r="I2" s="131"/>
    </row>
    <row r="3" ht="15">
      <c r="N3" s="42" t="s">
        <v>63</v>
      </c>
    </row>
    <row r="4" spans="2:17" ht="15">
      <c r="B4" s="20" t="s">
        <v>15</v>
      </c>
      <c r="C4" s="31">
        <v>1</v>
      </c>
      <c r="D4" s="33"/>
      <c r="E4" s="37"/>
      <c r="F4" s="19"/>
      <c r="G4" s="44" t="s">
        <v>20</v>
      </c>
      <c r="H4" s="19"/>
      <c r="I4" s="33"/>
      <c r="J4" s="19"/>
      <c r="K4" s="19"/>
      <c r="L4" s="19"/>
      <c r="M4" s="19"/>
      <c r="N4" s="19"/>
      <c r="Q4" s="21"/>
    </row>
    <row r="5" spans="2:17" ht="15">
      <c r="B5" s="20"/>
      <c r="C5" s="33"/>
      <c r="D5" s="33"/>
      <c r="E5" s="37"/>
      <c r="F5" s="19"/>
      <c r="G5" s="44"/>
      <c r="H5" s="19"/>
      <c r="I5" s="33"/>
      <c r="J5" s="19"/>
      <c r="K5" s="19"/>
      <c r="L5" s="19"/>
      <c r="M5" s="19"/>
      <c r="N5" s="19"/>
      <c r="Q5" s="21"/>
    </row>
    <row r="6" spans="1:17" ht="15">
      <c r="A6" s="20"/>
      <c r="B6" s="20"/>
      <c r="C6" s="45"/>
      <c r="D6" s="45"/>
      <c r="E6" s="37"/>
      <c r="F6" s="19"/>
      <c r="G6" s="38" t="s">
        <v>2</v>
      </c>
      <c r="H6" s="132">
        <f>SUM(N11:N13)</f>
        <v>0</v>
      </c>
      <c r="I6" s="133"/>
      <c r="Q6" s="21"/>
    </row>
    <row r="7" spans="1:17" ht="15">
      <c r="A7" s="20"/>
      <c r="C7" s="19"/>
      <c r="D7" s="19"/>
      <c r="E7" s="37"/>
      <c r="F7" s="19"/>
      <c r="G7" s="19"/>
      <c r="H7" s="19"/>
      <c r="I7" s="19"/>
      <c r="J7" s="19"/>
      <c r="K7" s="19"/>
      <c r="L7" s="19"/>
      <c r="Q7" s="21"/>
    </row>
    <row r="8" spans="1:17" ht="15">
      <c r="A8" s="20"/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Q8" s="21"/>
    </row>
    <row r="9" spans="2:17" ht="15">
      <c r="B9" s="20"/>
      <c r="Q9" s="21"/>
    </row>
    <row r="10" spans="1:14" s="20" customFormat="1" ht="73.5" customHeight="1">
      <c r="A10" s="31" t="s">
        <v>41</v>
      </c>
      <c r="B10" s="31" t="s">
        <v>16</v>
      </c>
      <c r="C10" s="31" t="s">
        <v>17</v>
      </c>
      <c r="D10" s="31" t="s">
        <v>55</v>
      </c>
      <c r="E10" s="48" t="s">
        <v>66</v>
      </c>
      <c r="F10" s="49"/>
      <c r="G10" s="31" t="str">
        <f>"Nazwa handlowa /
"&amp;C10&amp;" / 
"&amp;D10</f>
        <v>Nazwa handlowa /
Dawka / 
Postać /Opakowanie</v>
      </c>
      <c r="H10" s="31" t="s">
        <v>57</v>
      </c>
      <c r="I10" s="31" t="str">
        <f>B10</f>
        <v>Skład</v>
      </c>
      <c r="J10" s="31" t="s">
        <v>58</v>
      </c>
      <c r="K10" s="31" t="s">
        <v>35</v>
      </c>
      <c r="L10" s="31" t="s">
        <v>36</v>
      </c>
      <c r="M10" s="31" t="s">
        <v>37</v>
      </c>
      <c r="N10" s="31" t="s">
        <v>18</v>
      </c>
    </row>
    <row r="11" spans="1:14" ht="48" customHeight="1">
      <c r="A11" s="50" t="s">
        <v>3</v>
      </c>
      <c r="B11" s="63" t="s">
        <v>80</v>
      </c>
      <c r="C11" s="64" t="s">
        <v>81</v>
      </c>
      <c r="D11" s="65" t="s">
        <v>82</v>
      </c>
      <c r="E11" s="66">
        <v>1107000</v>
      </c>
      <c r="F11" s="72" t="s">
        <v>44</v>
      </c>
      <c r="G11" s="51" t="s">
        <v>56</v>
      </c>
      <c r="H11" s="52"/>
      <c r="I11" s="52"/>
      <c r="J11" s="53"/>
      <c r="K11" s="51"/>
      <c r="L11" s="51" t="str">
        <f>IF(K11=0,"0,00",IF(K11&gt;0,ROUND(E11/K11,2)))</f>
        <v>0,00</v>
      </c>
      <c r="M11" s="51"/>
      <c r="N11" s="54">
        <f>ROUND(L11*ROUND(M11,2),2)</f>
        <v>0</v>
      </c>
    </row>
    <row r="12" spans="1:14" ht="48" customHeight="1">
      <c r="A12" s="50" t="s">
        <v>4</v>
      </c>
      <c r="B12" s="67" t="s">
        <v>80</v>
      </c>
      <c r="C12" s="68" t="s">
        <v>83</v>
      </c>
      <c r="D12" s="65" t="s">
        <v>82</v>
      </c>
      <c r="E12" s="69">
        <v>250000</v>
      </c>
      <c r="F12" s="72" t="s">
        <v>44</v>
      </c>
      <c r="G12" s="51" t="s">
        <v>56</v>
      </c>
      <c r="H12" s="52"/>
      <c r="I12" s="52"/>
      <c r="J12" s="53"/>
      <c r="K12" s="51"/>
      <c r="L12" s="51" t="str">
        <f>IF(K12=0,"0,00",IF(K12&gt;0,ROUND(E12/K12,2)))</f>
        <v>0,00</v>
      </c>
      <c r="M12" s="51"/>
      <c r="N12" s="54">
        <f>ROUND(L12*ROUND(M12,2),2)</f>
        <v>0</v>
      </c>
    </row>
    <row r="13" spans="1:14" ht="48" customHeight="1">
      <c r="A13" s="50" t="s">
        <v>5</v>
      </c>
      <c r="B13" s="67" t="s">
        <v>80</v>
      </c>
      <c r="C13" s="70" t="s">
        <v>84</v>
      </c>
      <c r="D13" s="65" t="s">
        <v>82</v>
      </c>
      <c r="E13" s="71">
        <v>300000</v>
      </c>
      <c r="F13" s="72" t="s">
        <v>44</v>
      </c>
      <c r="G13" s="51" t="s">
        <v>56</v>
      </c>
      <c r="H13" s="52"/>
      <c r="I13" s="52"/>
      <c r="J13" s="53"/>
      <c r="K13" s="51"/>
      <c r="L13" s="51" t="str">
        <f>IF(K13=0,"0,00",IF(K13&gt;0,ROUND(E13/K13,2)))</f>
        <v>0,00</v>
      </c>
      <c r="M13" s="51"/>
      <c r="N13" s="54">
        <f>ROUND(L13*ROUND(M13,2),2)</f>
        <v>0</v>
      </c>
    </row>
    <row r="14" spans="1:17" ht="15">
      <c r="A14" s="19"/>
      <c r="B14" s="55"/>
      <c r="C14" s="55"/>
      <c r="D14" s="56"/>
      <c r="E14" s="57"/>
      <c r="F14" s="58"/>
      <c r="G14" s="59"/>
      <c r="H14" s="59"/>
      <c r="I14" s="59"/>
      <c r="J14" s="60"/>
      <c r="K14" s="59"/>
      <c r="L14" s="59"/>
      <c r="M14" s="59"/>
      <c r="N14" s="61"/>
      <c r="Q14" s="21"/>
    </row>
    <row r="15" spans="2:17" ht="17.25" customHeight="1">
      <c r="B15" s="135"/>
      <c r="C15" s="135"/>
      <c r="D15" s="135"/>
      <c r="E15" s="135"/>
      <c r="F15" s="135"/>
      <c r="Q15" s="21"/>
    </row>
    <row r="16" spans="2:17" ht="17.25" customHeight="1">
      <c r="B16" s="136" t="s">
        <v>151</v>
      </c>
      <c r="C16" s="136"/>
      <c r="D16" s="41"/>
      <c r="E16" s="41"/>
      <c r="F16" s="41"/>
      <c r="Q16" s="21"/>
    </row>
    <row r="17" spans="2:17" ht="54.75" customHeight="1">
      <c r="B17" s="137" t="s">
        <v>152</v>
      </c>
      <c r="C17" s="138"/>
      <c r="D17" s="138"/>
      <c r="E17" s="62"/>
      <c r="F17" s="62"/>
      <c r="Q17" s="21"/>
    </row>
    <row r="18" spans="2:17" ht="15">
      <c r="B18" s="134"/>
      <c r="C18" s="134"/>
      <c r="D18" s="134"/>
      <c r="E18" s="134"/>
      <c r="F18" s="134"/>
      <c r="Q18" s="21"/>
    </row>
    <row r="19" ht="15">
      <c r="Q19" s="21"/>
    </row>
    <row r="20" ht="15">
      <c r="Q20" s="21"/>
    </row>
    <row r="21" ht="15">
      <c r="Q21" s="21"/>
    </row>
    <row r="22" ht="15">
      <c r="Q22" s="21"/>
    </row>
    <row r="23" ht="15">
      <c r="Q23" s="21"/>
    </row>
    <row r="24" ht="15">
      <c r="Q24" s="21"/>
    </row>
    <row r="25" ht="15">
      <c r="Q25" s="21"/>
    </row>
    <row r="26" ht="15">
      <c r="Q26" s="21"/>
    </row>
    <row r="27" ht="15">
      <c r="Q27" s="21"/>
    </row>
    <row r="28" ht="15">
      <c r="Q28" s="21"/>
    </row>
    <row r="29" ht="15">
      <c r="Q29" s="21"/>
    </row>
    <row r="30" ht="15">
      <c r="Q30" s="21"/>
    </row>
    <row r="31" ht="15">
      <c r="Q31" s="21"/>
    </row>
    <row r="32" ht="15">
      <c r="Q32" s="21"/>
    </row>
    <row r="33" ht="15">
      <c r="Q33" s="21"/>
    </row>
    <row r="34" ht="15">
      <c r="Q34" s="21"/>
    </row>
    <row r="35" ht="15">
      <c r="Q35" s="21"/>
    </row>
    <row r="36" ht="15">
      <c r="Q36" s="21"/>
    </row>
    <row r="37" ht="15">
      <c r="Q37" s="21"/>
    </row>
    <row r="38" ht="15">
      <c r="Q38" s="21"/>
    </row>
    <row r="39" ht="15">
      <c r="Q39" s="21"/>
    </row>
    <row r="40" ht="15">
      <c r="Q40" s="21"/>
    </row>
    <row r="41" ht="15">
      <c r="Q41" s="21"/>
    </row>
    <row r="42" ht="15">
      <c r="Q42" s="21"/>
    </row>
    <row r="43" ht="15">
      <c r="Q43" s="21"/>
    </row>
    <row r="44" ht="15">
      <c r="Q44" s="21"/>
    </row>
    <row r="45" ht="15">
      <c r="Q45" s="21"/>
    </row>
    <row r="46" ht="15">
      <c r="Q46" s="21"/>
    </row>
    <row r="47" ht="15">
      <c r="Q47" s="21"/>
    </row>
    <row r="48" ht="15">
      <c r="Q48" s="21"/>
    </row>
    <row r="49" ht="15">
      <c r="Q49" s="21"/>
    </row>
    <row r="50" ht="15">
      <c r="Q50" s="21"/>
    </row>
    <row r="51" ht="15">
      <c r="Q51" s="21"/>
    </row>
    <row r="52" ht="15">
      <c r="Q52" s="21"/>
    </row>
    <row r="53" ht="15">
      <c r="Q53" s="21"/>
    </row>
    <row r="54" ht="15">
      <c r="Q54" s="21"/>
    </row>
    <row r="55" ht="15">
      <c r="Q55" s="21"/>
    </row>
    <row r="56" ht="15">
      <c r="Q56" s="21"/>
    </row>
    <row r="57" ht="15">
      <c r="Q57" s="21"/>
    </row>
    <row r="58" ht="15">
      <c r="Q58" s="21"/>
    </row>
    <row r="59" ht="15">
      <c r="Q59" s="21"/>
    </row>
    <row r="60" ht="15">
      <c r="Q60" s="21"/>
    </row>
    <row r="61" ht="15">
      <c r="Q61" s="21"/>
    </row>
    <row r="62" ht="15">
      <c r="Q62" s="21"/>
    </row>
    <row r="63" ht="15">
      <c r="Q63" s="21"/>
    </row>
    <row r="64" ht="15">
      <c r="Q64" s="21"/>
    </row>
    <row r="65" ht="15">
      <c r="Q65" s="21"/>
    </row>
    <row r="66" ht="15">
      <c r="Q66" s="21"/>
    </row>
    <row r="67" ht="15">
      <c r="Q67" s="21"/>
    </row>
  </sheetData>
  <sheetProtection/>
  <mergeCells count="6">
    <mergeCell ref="G2:I2"/>
    <mergeCell ref="H6:I6"/>
    <mergeCell ref="B18:F18"/>
    <mergeCell ref="B15:F15"/>
    <mergeCell ref="B16:C16"/>
    <mergeCell ref="B17:D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8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00390625" defaultRowHeight="12.75"/>
  <cols>
    <col min="1" max="1" width="5.125" style="1" customWidth="1"/>
    <col min="2" max="2" width="24.75390625" style="1" customWidth="1"/>
    <col min="3" max="3" width="12.125" style="1" customWidth="1"/>
    <col min="4" max="4" width="32.375" style="1" customWidth="1"/>
    <col min="5" max="5" width="10.625" style="15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DFP.271.53.2021.ADB</v>
      </c>
      <c r="M1" s="21"/>
      <c r="N1" s="42" t="s">
        <v>153</v>
      </c>
      <c r="S1" s="2"/>
      <c r="T1" s="2"/>
    </row>
    <row r="2" spans="7:14" ht="15">
      <c r="G2" s="139"/>
      <c r="H2" s="139"/>
      <c r="I2" s="139"/>
      <c r="M2" s="21"/>
      <c r="N2" s="21"/>
    </row>
    <row r="3" spans="13:14" ht="15">
      <c r="M3" s="21"/>
      <c r="N3" s="42" t="s">
        <v>63</v>
      </c>
    </row>
    <row r="4" spans="2:17" ht="15">
      <c r="B4" s="4" t="s">
        <v>15</v>
      </c>
      <c r="C4" s="5">
        <v>2</v>
      </c>
      <c r="D4" s="6"/>
      <c r="E4" s="13"/>
      <c r="F4" s="8"/>
      <c r="G4" s="7" t="s">
        <v>20</v>
      </c>
      <c r="H4" s="8"/>
      <c r="I4" s="6"/>
      <c r="J4" s="8"/>
      <c r="K4" s="8"/>
      <c r="L4" s="8"/>
      <c r="M4" s="8"/>
      <c r="N4" s="8"/>
      <c r="Q4" s="1"/>
    </row>
    <row r="5" spans="2:17" ht="15">
      <c r="B5" s="4"/>
      <c r="C5" s="6"/>
      <c r="D5" s="6"/>
      <c r="E5" s="13"/>
      <c r="F5" s="8"/>
      <c r="G5" s="7"/>
      <c r="H5" s="8"/>
      <c r="I5" s="6"/>
      <c r="J5" s="8"/>
      <c r="K5" s="8"/>
      <c r="L5" s="8"/>
      <c r="M5" s="8"/>
      <c r="N5" s="8"/>
      <c r="Q5" s="1"/>
    </row>
    <row r="6" spans="1:17" ht="15">
      <c r="A6" s="4"/>
      <c r="B6" s="4"/>
      <c r="C6" s="9"/>
      <c r="D6" s="9"/>
      <c r="E6" s="13"/>
      <c r="F6" s="8"/>
      <c r="G6" s="10" t="s">
        <v>2</v>
      </c>
      <c r="H6" s="140">
        <f>SUM(N11:N18)</f>
        <v>0</v>
      </c>
      <c r="I6" s="141"/>
      <c r="Q6" s="1"/>
    </row>
    <row r="7" spans="1:17" ht="15">
      <c r="A7" s="4"/>
      <c r="C7" s="8"/>
      <c r="D7" s="8"/>
      <c r="E7" s="13"/>
      <c r="F7" s="8"/>
      <c r="G7" s="8"/>
      <c r="H7" s="8"/>
      <c r="I7" s="8"/>
      <c r="J7" s="8"/>
      <c r="K7" s="8"/>
      <c r="L7" s="8"/>
      <c r="Q7" s="1"/>
    </row>
    <row r="8" spans="1:17" ht="15">
      <c r="A8" s="4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Q8" s="1"/>
    </row>
    <row r="9" spans="2:17" ht="15">
      <c r="B9" s="4"/>
      <c r="Q9" s="1"/>
    </row>
    <row r="10" spans="1:14" s="4" customFormat="1" ht="73.5" customHeight="1">
      <c r="A10" s="31" t="s">
        <v>41</v>
      </c>
      <c r="B10" s="31" t="s">
        <v>16</v>
      </c>
      <c r="C10" s="31" t="s">
        <v>17</v>
      </c>
      <c r="D10" s="38" t="s">
        <v>64</v>
      </c>
      <c r="E10" s="48" t="s">
        <v>66</v>
      </c>
      <c r="F10" s="49"/>
      <c r="G10" s="31" t="str">
        <f>"Nazwa handlowa /
"&amp;C10&amp;" / 
"&amp;D10</f>
        <v>Nazwa handlowa /
Dawka / 
Postać/ Opakowanie</v>
      </c>
      <c r="H10" s="31" t="s">
        <v>57</v>
      </c>
      <c r="I10" s="31" t="str">
        <f>B10</f>
        <v>Skład</v>
      </c>
      <c r="J10" s="31" t="s">
        <v>58</v>
      </c>
      <c r="K10" s="31" t="s">
        <v>35</v>
      </c>
      <c r="L10" s="31" t="s">
        <v>36</v>
      </c>
      <c r="M10" s="31" t="s">
        <v>37</v>
      </c>
      <c r="N10" s="31" t="s">
        <v>18</v>
      </c>
    </row>
    <row r="11" spans="1:14" s="4" customFormat="1" ht="73.5" customHeight="1">
      <c r="A11" s="50" t="s">
        <v>3</v>
      </c>
      <c r="B11" s="73" t="s">
        <v>85</v>
      </c>
      <c r="C11" s="74" t="s">
        <v>86</v>
      </c>
      <c r="D11" s="65" t="s">
        <v>82</v>
      </c>
      <c r="E11" s="75">
        <v>19000</v>
      </c>
      <c r="F11" s="72" t="s">
        <v>44</v>
      </c>
      <c r="G11" s="51" t="s">
        <v>56</v>
      </c>
      <c r="H11" s="31"/>
      <c r="I11" s="31"/>
      <c r="J11" s="31"/>
      <c r="K11" s="31"/>
      <c r="L11" s="51" t="str">
        <f aca="true" t="shared" si="0" ref="L11:L17">IF(K11=0,"0,00",IF(K11&gt;0,ROUND(E11/K11,2)))</f>
        <v>0,00</v>
      </c>
      <c r="M11" s="31"/>
      <c r="N11" s="54">
        <f aca="true" t="shared" si="1" ref="N11:N18">ROUND(L11*ROUND(M11,2),2)</f>
        <v>0</v>
      </c>
    </row>
    <row r="12" spans="1:14" s="4" customFormat="1" ht="73.5" customHeight="1">
      <c r="A12" s="50" t="s">
        <v>71</v>
      </c>
      <c r="B12" s="67" t="s">
        <v>87</v>
      </c>
      <c r="C12" s="76" t="s">
        <v>88</v>
      </c>
      <c r="D12" s="65" t="s">
        <v>82</v>
      </c>
      <c r="E12" s="77">
        <v>100000</v>
      </c>
      <c r="F12" s="72" t="s">
        <v>44</v>
      </c>
      <c r="G12" s="51" t="s">
        <v>56</v>
      </c>
      <c r="H12" s="31"/>
      <c r="I12" s="31"/>
      <c r="J12" s="31"/>
      <c r="K12" s="31"/>
      <c r="L12" s="51" t="str">
        <f t="shared" si="0"/>
        <v>0,00</v>
      </c>
      <c r="M12" s="31"/>
      <c r="N12" s="54">
        <f t="shared" si="1"/>
        <v>0</v>
      </c>
    </row>
    <row r="13" spans="1:14" s="4" customFormat="1" ht="73.5" customHeight="1">
      <c r="A13" s="50" t="s">
        <v>5</v>
      </c>
      <c r="B13" s="78" t="s">
        <v>89</v>
      </c>
      <c r="C13" s="68" t="s">
        <v>90</v>
      </c>
      <c r="D13" s="65" t="s">
        <v>82</v>
      </c>
      <c r="E13" s="71">
        <v>60000</v>
      </c>
      <c r="F13" s="72" t="s">
        <v>44</v>
      </c>
      <c r="G13" s="51" t="s">
        <v>56</v>
      </c>
      <c r="H13" s="31"/>
      <c r="I13" s="31"/>
      <c r="J13" s="31"/>
      <c r="K13" s="31"/>
      <c r="L13" s="51" t="str">
        <f t="shared" si="0"/>
        <v>0,00</v>
      </c>
      <c r="M13" s="31"/>
      <c r="N13" s="54">
        <f t="shared" si="1"/>
        <v>0</v>
      </c>
    </row>
    <row r="14" spans="1:14" s="4" customFormat="1" ht="73.5" customHeight="1">
      <c r="A14" s="50" t="s">
        <v>6</v>
      </c>
      <c r="B14" s="78" t="s">
        <v>89</v>
      </c>
      <c r="C14" s="68" t="s">
        <v>91</v>
      </c>
      <c r="D14" s="65" t="s">
        <v>82</v>
      </c>
      <c r="E14" s="77">
        <v>7000</v>
      </c>
      <c r="F14" s="72" t="s">
        <v>44</v>
      </c>
      <c r="G14" s="51" t="s">
        <v>56</v>
      </c>
      <c r="H14" s="31"/>
      <c r="I14" s="31"/>
      <c r="J14" s="31"/>
      <c r="K14" s="31"/>
      <c r="L14" s="51" t="str">
        <f t="shared" si="0"/>
        <v>0,00</v>
      </c>
      <c r="M14" s="31"/>
      <c r="N14" s="54">
        <f t="shared" si="1"/>
        <v>0</v>
      </c>
    </row>
    <row r="15" spans="1:14" s="4" customFormat="1" ht="73.5" customHeight="1">
      <c r="A15" s="50" t="s">
        <v>38</v>
      </c>
      <c r="B15" s="68" t="s">
        <v>92</v>
      </c>
      <c r="C15" s="79" t="s">
        <v>93</v>
      </c>
      <c r="D15" s="65" t="s">
        <v>82</v>
      </c>
      <c r="E15" s="77">
        <v>100000</v>
      </c>
      <c r="F15" s="72" t="s">
        <v>44</v>
      </c>
      <c r="G15" s="51" t="s">
        <v>56</v>
      </c>
      <c r="H15" s="31"/>
      <c r="I15" s="31"/>
      <c r="J15" s="31"/>
      <c r="K15" s="31"/>
      <c r="L15" s="51" t="str">
        <f t="shared" si="0"/>
        <v>0,00</v>
      </c>
      <c r="M15" s="31"/>
      <c r="N15" s="54">
        <f t="shared" si="1"/>
        <v>0</v>
      </c>
    </row>
    <row r="16" spans="1:14" s="4" customFormat="1" ht="73.5" customHeight="1">
      <c r="A16" s="50" t="s">
        <v>43</v>
      </c>
      <c r="B16" s="67" t="s">
        <v>154</v>
      </c>
      <c r="C16" s="70" t="s">
        <v>95</v>
      </c>
      <c r="D16" s="65" t="s">
        <v>82</v>
      </c>
      <c r="E16" s="71">
        <v>30000</v>
      </c>
      <c r="F16" s="72" t="s">
        <v>44</v>
      </c>
      <c r="G16" s="51" t="s">
        <v>56</v>
      </c>
      <c r="H16" s="31"/>
      <c r="I16" s="31"/>
      <c r="J16" s="31"/>
      <c r="K16" s="31"/>
      <c r="L16" s="51" t="str">
        <f t="shared" si="0"/>
        <v>0,00</v>
      </c>
      <c r="M16" s="31"/>
      <c r="N16" s="54">
        <f t="shared" si="1"/>
        <v>0</v>
      </c>
    </row>
    <row r="17" spans="1:14" s="4" customFormat="1" ht="73.5" customHeight="1">
      <c r="A17" s="50" t="s">
        <v>7</v>
      </c>
      <c r="B17" s="67" t="s">
        <v>94</v>
      </c>
      <c r="C17" s="70" t="s">
        <v>96</v>
      </c>
      <c r="D17" s="65" t="s">
        <v>82</v>
      </c>
      <c r="E17" s="71">
        <v>55000</v>
      </c>
      <c r="F17" s="72" t="s">
        <v>44</v>
      </c>
      <c r="G17" s="51" t="s">
        <v>56</v>
      </c>
      <c r="H17" s="31"/>
      <c r="I17" s="31"/>
      <c r="J17" s="31"/>
      <c r="K17" s="31"/>
      <c r="L17" s="51" t="str">
        <f t="shared" si="0"/>
        <v>0,00</v>
      </c>
      <c r="M17" s="31"/>
      <c r="N17" s="54">
        <f t="shared" si="1"/>
        <v>0</v>
      </c>
    </row>
    <row r="18" spans="1:14" ht="109.5" customHeight="1">
      <c r="A18" s="50" t="s">
        <v>8</v>
      </c>
      <c r="B18" s="67" t="s">
        <v>94</v>
      </c>
      <c r="C18" s="80" t="s">
        <v>97</v>
      </c>
      <c r="D18" s="65" t="s">
        <v>82</v>
      </c>
      <c r="E18" s="77">
        <v>3000</v>
      </c>
      <c r="F18" s="72" t="s">
        <v>44</v>
      </c>
      <c r="G18" s="51" t="s">
        <v>56</v>
      </c>
      <c r="H18" s="52"/>
      <c r="I18" s="52"/>
      <c r="J18" s="53"/>
      <c r="K18" s="51"/>
      <c r="L18" s="51" t="str">
        <f>IF(K18=0,"0,00",IF(K18&gt;0,ROUND(E18/K18,2)))</f>
        <v>0,00</v>
      </c>
      <c r="M18" s="51"/>
      <c r="N18" s="54">
        <f t="shared" si="1"/>
        <v>0</v>
      </c>
    </row>
    <row r="20" spans="2:14" ht="15" customHeight="1">
      <c r="B20" s="131" t="s">
        <v>76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</row>
    <row r="21" spans="2:14" ht="16.5" customHeight="1">
      <c r="B21" s="62" t="s">
        <v>75</v>
      </c>
      <c r="C21" s="62"/>
      <c r="D21" s="62"/>
      <c r="E21" s="62"/>
      <c r="F21" s="62"/>
      <c r="G21" s="21"/>
      <c r="H21" s="21"/>
      <c r="I21" s="21"/>
      <c r="J21" s="21"/>
      <c r="K21" s="21"/>
      <c r="L21" s="21"/>
      <c r="M21" s="21"/>
      <c r="N21" s="21"/>
    </row>
    <row r="22" spans="2:17" ht="20.25" customHeight="1">
      <c r="B22" s="142"/>
      <c r="C22" s="143"/>
      <c r="D22" s="143"/>
      <c r="E22" s="143"/>
      <c r="F22" s="143"/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</sheetData>
  <sheetProtection/>
  <mergeCells count="4">
    <mergeCell ref="G2:I2"/>
    <mergeCell ref="H6:I6"/>
    <mergeCell ref="B22:F22"/>
    <mergeCell ref="B20:N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6"/>
  <sheetViews>
    <sheetView showGridLines="0" view="pageBreakPreview" zoomScale="80" zoomScaleNormal="80" zoomScaleSheetLayoutView="80" zoomScalePageLayoutView="80" workbookViewId="0" topLeftCell="A1">
      <selection activeCell="B11" sqref="B11"/>
    </sheetView>
  </sheetViews>
  <sheetFormatPr defaultColWidth="9.00390625" defaultRowHeight="12.75"/>
  <cols>
    <col min="1" max="1" width="5.125" style="21" customWidth="1"/>
    <col min="2" max="2" width="23.875" style="21" customWidth="1"/>
    <col min="3" max="3" width="15.25390625" style="21" customWidth="1"/>
    <col min="4" max="4" width="22.875" style="21" customWidth="1"/>
    <col min="5" max="5" width="10.625" style="30" customWidth="1"/>
    <col min="6" max="6" width="12.875" style="21" customWidth="1"/>
    <col min="7" max="7" width="27.25390625" style="21" customWidth="1"/>
    <col min="8" max="8" width="17.625" style="21" customWidth="1"/>
    <col min="9" max="9" width="15.125" style="21" customWidth="1"/>
    <col min="10" max="10" width="20.375" style="21" customWidth="1"/>
    <col min="11" max="13" width="15.25390625" style="21" customWidth="1"/>
    <col min="14" max="14" width="19.25390625" style="21" customWidth="1"/>
    <col min="15" max="15" width="8.00390625" style="21" customWidth="1"/>
    <col min="16" max="16" width="15.875" style="21" customWidth="1"/>
    <col min="17" max="17" width="15.875" style="43" customWidth="1"/>
    <col min="18" max="18" width="15.875" style="21" customWidth="1"/>
    <col min="19" max="20" width="14.25390625" style="21" customWidth="1"/>
    <col min="21" max="21" width="15.25390625" style="21" customWidth="1"/>
    <col min="22" max="16384" width="9.125" style="21" customWidth="1"/>
  </cols>
  <sheetData>
    <row r="1" spans="2:20" ht="15">
      <c r="B1" s="41" t="str">
        <f>'formularz oferty'!C4</f>
        <v>DFP.271.53.2021.ADB</v>
      </c>
      <c r="N1" s="42" t="s">
        <v>153</v>
      </c>
      <c r="S1" s="41"/>
      <c r="T1" s="41"/>
    </row>
    <row r="2" spans="7:9" ht="15">
      <c r="G2" s="131"/>
      <c r="H2" s="131"/>
      <c r="I2" s="131"/>
    </row>
    <row r="3" ht="15">
      <c r="N3" s="42" t="s">
        <v>63</v>
      </c>
    </row>
    <row r="4" spans="2:17" ht="15">
      <c r="B4" s="20" t="s">
        <v>15</v>
      </c>
      <c r="C4" s="31">
        <v>3</v>
      </c>
      <c r="D4" s="33"/>
      <c r="E4" s="37"/>
      <c r="F4" s="19"/>
      <c r="G4" s="44" t="s">
        <v>20</v>
      </c>
      <c r="H4" s="19"/>
      <c r="I4" s="33"/>
      <c r="J4" s="19"/>
      <c r="K4" s="19"/>
      <c r="L4" s="19"/>
      <c r="M4" s="19"/>
      <c r="N4" s="19"/>
      <c r="Q4" s="21"/>
    </row>
    <row r="5" spans="2:17" ht="15">
      <c r="B5" s="20"/>
      <c r="C5" s="33"/>
      <c r="D5" s="33"/>
      <c r="E5" s="37"/>
      <c r="F5" s="19"/>
      <c r="G5" s="44"/>
      <c r="H5" s="19"/>
      <c r="I5" s="33"/>
      <c r="J5" s="19"/>
      <c r="K5" s="19"/>
      <c r="L5" s="19"/>
      <c r="M5" s="19"/>
      <c r="N5" s="19"/>
      <c r="Q5" s="21"/>
    </row>
    <row r="6" spans="1:17" ht="15">
      <c r="A6" s="20"/>
      <c r="B6" s="20"/>
      <c r="C6" s="45"/>
      <c r="D6" s="45"/>
      <c r="E6" s="37"/>
      <c r="F6" s="19"/>
      <c r="G6" s="38" t="s">
        <v>2</v>
      </c>
      <c r="H6" s="132">
        <f>SUM(N11:N15)</f>
        <v>0</v>
      </c>
      <c r="I6" s="133"/>
      <c r="Q6" s="21"/>
    </row>
    <row r="7" spans="1:17" ht="15">
      <c r="A7" s="20"/>
      <c r="C7" s="19"/>
      <c r="D7" s="19"/>
      <c r="E7" s="37"/>
      <c r="F7" s="19"/>
      <c r="G7" s="19"/>
      <c r="H7" s="19"/>
      <c r="I7" s="19"/>
      <c r="J7" s="19"/>
      <c r="K7" s="19"/>
      <c r="L7" s="19"/>
      <c r="Q7" s="21"/>
    </row>
    <row r="8" spans="1:17" ht="15">
      <c r="A8" s="20"/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Q8" s="21"/>
    </row>
    <row r="9" spans="2:17" ht="15">
      <c r="B9" s="20"/>
      <c r="Q9" s="21"/>
    </row>
    <row r="10" spans="1:14" s="20" customFormat="1" ht="73.5" customHeight="1">
      <c r="A10" s="31" t="s">
        <v>41</v>
      </c>
      <c r="B10" s="31" t="s">
        <v>16</v>
      </c>
      <c r="C10" s="31" t="s">
        <v>17</v>
      </c>
      <c r="D10" s="31" t="s">
        <v>65</v>
      </c>
      <c r="E10" s="48" t="s">
        <v>62</v>
      </c>
      <c r="F10" s="49"/>
      <c r="G10" s="31" t="str">
        <f>"Nazwa handlowa /
"&amp;C10&amp;" / 
"&amp;D10</f>
        <v>Nazwa handlowa /
Dawka / 
Postać/Opakowanie</v>
      </c>
      <c r="H10" s="31" t="s">
        <v>162</v>
      </c>
      <c r="I10" s="31" t="str">
        <f>B10</f>
        <v>Skład</v>
      </c>
      <c r="J10" s="31" t="s">
        <v>163</v>
      </c>
      <c r="K10" s="31" t="s">
        <v>35</v>
      </c>
      <c r="L10" s="31" t="s">
        <v>36</v>
      </c>
      <c r="M10" s="31" t="s">
        <v>37</v>
      </c>
      <c r="N10" s="31" t="s">
        <v>18</v>
      </c>
    </row>
    <row r="11" spans="1:14" ht="53.25" customHeight="1">
      <c r="A11" s="86" t="s">
        <v>3</v>
      </c>
      <c r="B11" s="83" t="s">
        <v>170</v>
      </c>
      <c r="C11" s="83" t="s">
        <v>155</v>
      </c>
      <c r="D11" s="68" t="s">
        <v>98</v>
      </c>
      <c r="E11" s="84">
        <v>200</v>
      </c>
      <c r="F11" s="72" t="s">
        <v>44</v>
      </c>
      <c r="G11" s="51" t="s">
        <v>56</v>
      </c>
      <c r="H11" s="51"/>
      <c r="I11" s="51"/>
      <c r="J11" s="53"/>
      <c r="K11" s="51"/>
      <c r="L11" s="51" t="str">
        <f>IF(K11=0,"0,00",IF(K11&gt;0,ROUND(E11/K11,2)))</f>
        <v>0,00</v>
      </c>
      <c r="M11" s="51"/>
      <c r="N11" s="54">
        <f>ROUND(L11*ROUND(M11,2),2)</f>
        <v>0</v>
      </c>
    </row>
    <row r="12" spans="1:14" ht="53.25" customHeight="1">
      <c r="A12" s="86" t="s">
        <v>71</v>
      </c>
      <c r="B12" s="67" t="s">
        <v>156</v>
      </c>
      <c r="C12" s="70" t="s">
        <v>100</v>
      </c>
      <c r="D12" s="83" t="s">
        <v>101</v>
      </c>
      <c r="E12" s="69">
        <v>10000</v>
      </c>
      <c r="F12" s="72" t="s">
        <v>44</v>
      </c>
      <c r="G12" s="51" t="s">
        <v>56</v>
      </c>
      <c r="H12" s="51"/>
      <c r="I12" s="51"/>
      <c r="J12" s="53"/>
      <c r="K12" s="51"/>
      <c r="L12" s="51" t="str">
        <f>IF(K12=0,"0,00",IF(K12&gt;0,ROUND(E12/K12,2)))</f>
        <v>0,00</v>
      </c>
      <c r="M12" s="51"/>
      <c r="N12" s="54">
        <f>ROUND(L12*ROUND(M12,2),2)</f>
        <v>0</v>
      </c>
    </row>
    <row r="13" spans="1:14" ht="53.25" customHeight="1">
      <c r="A13" s="86" t="s">
        <v>5</v>
      </c>
      <c r="B13" s="67" t="s">
        <v>99</v>
      </c>
      <c r="C13" s="70" t="s">
        <v>102</v>
      </c>
      <c r="D13" s="83" t="s">
        <v>101</v>
      </c>
      <c r="E13" s="69">
        <v>2000</v>
      </c>
      <c r="F13" s="72" t="s">
        <v>44</v>
      </c>
      <c r="G13" s="51" t="s">
        <v>56</v>
      </c>
      <c r="H13" s="51"/>
      <c r="I13" s="51"/>
      <c r="J13" s="53"/>
      <c r="K13" s="51"/>
      <c r="L13" s="51" t="str">
        <f>IF(K13=0,"0,00",IF(K13&gt;0,ROUND(E13/K13,2)))</f>
        <v>0,00</v>
      </c>
      <c r="M13" s="51"/>
      <c r="N13" s="54">
        <f>ROUND(L13*ROUND(M13,2),2)</f>
        <v>0</v>
      </c>
    </row>
    <row r="14" spans="1:14" ht="78" customHeight="1">
      <c r="A14" s="86" t="s">
        <v>6</v>
      </c>
      <c r="B14" s="85" t="s">
        <v>103</v>
      </c>
      <c r="C14" s="83" t="s">
        <v>104</v>
      </c>
      <c r="D14" s="87" t="s">
        <v>105</v>
      </c>
      <c r="E14" s="69">
        <v>9500</v>
      </c>
      <c r="F14" s="72" t="s">
        <v>44</v>
      </c>
      <c r="G14" s="51" t="s">
        <v>56</v>
      </c>
      <c r="H14" s="51"/>
      <c r="I14" s="51"/>
      <c r="J14" s="53"/>
      <c r="K14" s="51"/>
      <c r="L14" s="51" t="str">
        <f>IF(K14=0,"0,00",IF(K14&gt;0,ROUND(E14/K14,2)))</f>
        <v>0,00</v>
      </c>
      <c r="M14" s="51"/>
      <c r="N14" s="54">
        <f>ROUND(L14*ROUND(M14,2),2)</f>
        <v>0</v>
      </c>
    </row>
    <row r="15" spans="1:14" ht="71.25" customHeight="1">
      <c r="A15" s="86" t="s">
        <v>38</v>
      </c>
      <c r="B15" s="85" t="s">
        <v>89</v>
      </c>
      <c r="C15" s="83" t="s">
        <v>106</v>
      </c>
      <c r="D15" s="87" t="s">
        <v>105</v>
      </c>
      <c r="E15" s="69">
        <v>9000</v>
      </c>
      <c r="F15" s="72" t="s">
        <v>44</v>
      </c>
      <c r="G15" s="51" t="s">
        <v>56</v>
      </c>
      <c r="H15" s="51"/>
      <c r="I15" s="51"/>
      <c r="J15" s="53"/>
      <c r="K15" s="51"/>
      <c r="L15" s="51" t="str">
        <f>IF(K15=0,"0,00",IF(K15&gt;0,ROUND(E15/K15,2)))</f>
        <v>0,00</v>
      </c>
      <c r="M15" s="51"/>
      <c r="N15" s="54">
        <f>ROUND(L15*ROUND(M15,2),2)</f>
        <v>0</v>
      </c>
    </row>
    <row r="16" spans="1:14" ht="18.75" customHeight="1">
      <c r="A16" s="19"/>
      <c r="B16" s="55"/>
      <c r="C16" s="55"/>
      <c r="D16" s="55"/>
      <c r="E16" s="81"/>
      <c r="F16" s="19"/>
      <c r="G16" s="59"/>
      <c r="H16" s="59"/>
      <c r="I16" s="59"/>
      <c r="J16" s="60"/>
      <c r="K16" s="59"/>
      <c r="L16" s="59"/>
      <c r="M16" s="59"/>
      <c r="N16" s="61"/>
    </row>
    <row r="17" spans="2:5" s="41" customFormat="1" ht="18" customHeight="1">
      <c r="B17" s="41" t="s">
        <v>67</v>
      </c>
      <c r="E17" s="82"/>
    </row>
    <row r="18" s="41" customFormat="1" ht="15">
      <c r="E18" s="82"/>
    </row>
    <row r="19" s="41" customFormat="1" ht="15">
      <c r="E19" s="82"/>
    </row>
    <row r="20" s="41" customFormat="1" ht="15">
      <c r="E20" s="82"/>
    </row>
    <row r="21" s="41" customFormat="1" ht="15">
      <c r="E21" s="82"/>
    </row>
    <row r="22" s="41" customFormat="1" ht="15">
      <c r="E22" s="82"/>
    </row>
    <row r="23" s="41" customFormat="1" ht="15">
      <c r="E23" s="82"/>
    </row>
    <row r="24" s="41" customFormat="1" ht="15">
      <c r="E24" s="82"/>
    </row>
    <row r="25" s="41" customFormat="1" ht="15">
      <c r="E25" s="82"/>
    </row>
    <row r="26" s="41" customFormat="1" ht="15">
      <c r="E26" s="82"/>
    </row>
    <row r="27" s="41" customFormat="1" ht="15">
      <c r="E27" s="82"/>
    </row>
    <row r="28" s="41" customFormat="1" ht="15">
      <c r="E28" s="82"/>
    </row>
    <row r="29" s="41" customFormat="1" ht="15">
      <c r="E29" s="82"/>
    </row>
    <row r="30" s="41" customFormat="1" ht="15">
      <c r="E30" s="82"/>
    </row>
    <row r="31" s="41" customFormat="1" ht="15">
      <c r="E31" s="82"/>
    </row>
    <row r="32" s="41" customFormat="1" ht="15">
      <c r="E32" s="82"/>
    </row>
    <row r="33" s="41" customFormat="1" ht="15">
      <c r="E33" s="82"/>
    </row>
    <row r="34" ht="15">
      <c r="Q34" s="21"/>
    </row>
    <row r="35" ht="15">
      <c r="Q35" s="21"/>
    </row>
    <row r="36" ht="15">
      <c r="Q36" s="2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8"/>
  <sheetViews>
    <sheetView showGridLines="0" view="pageBreakPreview" zoomScale="80" zoomScaleNormal="80" zoomScaleSheetLayoutView="80" zoomScalePageLayoutView="85" workbookViewId="0" topLeftCell="A1">
      <selection activeCell="G24" sqref="G24"/>
    </sheetView>
  </sheetViews>
  <sheetFormatPr defaultColWidth="9.00390625" defaultRowHeight="12.75"/>
  <cols>
    <col min="1" max="1" width="5.125" style="1" customWidth="1"/>
    <col min="2" max="2" width="21.25390625" style="1" customWidth="1"/>
    <col min="3" max="3" width="18.00390625" style="1" customWidth="1"/>
    <col min="4" max="4" width="24.625" style="1" customWidth="1"/>
    <col min="5" max="5" width="10.625" style="15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DFP.271.53.2021.ADB</v>
      </c>
      <c r="M1" s="21"/>
      <c r="N1" s="42" t="s">
        <v>153</v>
      </c>
      <c r="S1" s="2"/>
      <c r="T1" s="2"/>
    </row>
    <row r="2" spans="7:14" ht="15">
      <c r="G2" s="139"/>
      <c r="H2" s="139"/>
      <c r="I2" s="139"/>
      <c r="M2" s="21"/>
      <c r="N2" s="21"/>
    </row>
    <row r="3" spans="13:14" ht="15">
      <c r="M3" s="21"/>
      <c r="N3" s="42" t="s">
        <v>63</v>
      </c>
    </row>
    <row r="4" spans="2:17" ht="15">
      <c r="B4" s="4" t="s">
        <v>15</v>
      </c>
      <c r="C4" s="5">
        <v>4</v>
      </c>
      <c r="D4" s="6"/>
      <c r="E4" s="13"/>
      <c r="F4" s="8"/>
      <c r="G4" s="7" t="s">
        <v>20</v>
      </c>
      <c r="H4" s="8"/>
      <c r="I4" s="6"/>
      <c r="J4" s="8"/>
      <c r="K4" s="8"/>
      <c r="L4" s="8"/>
      <c r="M4" s="8"/>
      <c r="N4" s="8"/>
      <c r="Q4" s="1"/>
    </row>
    <row r="5" spans="2:17" ht="15">
      <c r="B5" s="4"/>
      <c r="C5" s="6"/>
      <c r="D5" s="6"/>
      <c r="E5" s="13"/>
      <c r="F5" s="8"/>
      <c r="G5" s="7"/>
      <c r="H5" s="8"/>
      <c r="I5" s="6"/>
      <c r="J5" s="8"/>
      <c r="K5" s="8"/>
      <c r="L5" s="8"/>
      <c r="M5" s="8"/>
      <c r="N5" s="8"/>
      <c r="Q5" s="1"/>
    </row>
    <row r="6" spans="1:17" ht="15">
      <c r="A6" s="4"/>
      <c r="B6" s="4"/>
      <c r="C6" s="9"/>
      <c r="D6" s="9"/>
      <c r="E6" s="13"/>
      <c r="F6" s="8"/>
      <c r="G6" s="10" t="s">
        <v>2</v>
      </c>
      <c r="H6" s="140">
        <f>SUM(N11:N14)</f>
        <v>0</v>
      </c>
      <c r="I6" s="141"/>
      <c r="Q6" s="1"/>
    </row>
    <row r="7" spans="1:17" ht="15">
      <c r="A7" s="4"/>
      <c r="C7" s="8"/>
      <c r="D7" s="8"/>
      <c r="E7" s="13"/>
      <c r="F7" s="8"/>
      <c r="G7" s="8"/>
      <c r="H7" s="8"/>
      <c r="I7" s="8"/>
      <c r="J7" s="8"/>
      <c r="K7" s="8"/>
      <c r="L7" s="8"/>
      <c r="Q7" s="1"/>
    </row>
    <row r="8" spans="1:17" ht="15">
      <c r="A8" s="4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Q8" s="1"/>
    </row>
    <row r="9" spans="2:17" ht="15">
      <c r="B9" s="4"/>
      <c r="Q9" s="1"/>
    </row>
    <row r="10" spans="1:14" s="4" customFormat="1" ht="73.5" customHeight="1">
      <c r="A10" s="31" t="s">
        <v>41</v>
      </c>
      <c r="B10" s="31" t="s">
        <v>16</v>
      </c>
      <c r="C10" s="31" t="s">
        <v>17</v>
      </c>
      <c r="D10" s="31" t="s">
        <v>55</v>
      </c>
      <c r="E10" s="48" t="s">
        <v>62</v>
      </c>
      <c r="F10" s="49"/>
      <c r="G10" s="31" t="str">
        <f>"Nazwa handlowa /
"&amp;C10&amp;" / 
"&amp;D10</f>
        <v>Nazwa handlowa /
Dawka / 
Postać /Opakowanie</v>
      </c>
      <c r="H10" s="112" t="s">
        <v>165</v>
      </c>
      <c r="I10" s="31" t="str">
        <f>B10</f>
        <v>Skład</v>
      </c>
      <c r="J10" s="112" t="s">
        <v>166</v>
      </c>
      <c r="K10" s="31" t="s">
        <v>35</v>
      </c>
      <c r="L10" s="31" t="s">
        <v>36</v>
      </c>
      <c r="M10" s="31" t="s">
        <v>37</v>
      </c>
      <c r="N10" s="31" t="s">
        <v>18</v>
      </c>
    </row>
    <row r="11" spans="1:14" ht="60" customHeight="1">
      <c r="A11" s="50" t="s">
        <v>3</v>
      </c>
      <c r="B11" s="67" t="s">
        <v>157</v>
      </c>
      <c r="C11" s="70" t="s">
        <v>107</v>
      </c>
      <c r="D11" s="89" t="s">
        <v>108</v>
      </c>
      <c r="E11" s="69">
        <v>500</v>
      </c>
      <c r="F11" s="72" t="s">
        <v>44</v>
      </c>
      <c r="G11" s="51" t="s">
        <v>56</v>
      </c>
      <c r="H11" s="52"/>
      <c r="I11" s="52"/>
      <c r="J11" s="53"/>
      <c r="K11" s="51"/>
      <c r="L11" s="51" t="str">
        <f>IF(K11=0,"0,00",IF(K11&gt;0,ROUND(E11/K11,2)))</f>
        <v>0,00</v>
      </c>
      <c r="M11" s="51"/>
      <c r="N11" s="54">
        <f>ROUND(L11*ROUND(M11,2),2)</f>
        <v>0</v>
      </c>
    </row>
    <row r="12" spans="1:14" ht="60" customHeight="1">
      <c r="A12" s="50" t="s">
        <v>71</v>
      </c>
      <c r="B12" s="67" t="s">
        <v>157</v>
      </c>
      <c r="C12" s="70" t="s">
        <v>109</v>
      </c>
      <c r="D12" s="89" t="s">
        <v>108</v>
      </c>
      <c r="E12" s="69">
        <v>3500</v>
      </c>
      <c r="F12" s="72" t="s">
        <v>44</v>
      </c>
      <c r="G12" s="51" t="s">
        <v>56</v>
      </c>
      <c r="H12" s="52"/>
      <c r="I12" s="52"/>
      <c r="J12" s="53"/>
      <c r="K12" s="51"/>
      <c r="L12" s="51" t="str">
        <f>IF(K12=0,"0,00",IF(K12&gt;0,ROUND(E12/K12,2)))</f>
        <v>0,00</v>
      </c>
      <c r="M12" s="51"/>
      <c r="N12" s="54">
        <f>ROUND(L12*ROUND(M12,2),2)</f>
        <v>0</v>
      </c>
    </row>
    <row r="13" spans="1:14" ht="49.5" customHeight="1">
      <c r="A13" s="50" t="s">
        <v>5</v>
      </c>
      <c r="B13" s="68" t="s">
        <v>172</v>
      </c>
      <c r="C13" s="68" t="s">
        <v>110</v>
      </c>
      <c r="D13" s="68" t="s">
        <v>98</v>
      </c>
      <c r="E13" s="84">
        <v>2400</v>
      </c>
      <c r="F13" s="72" t="s">
        <v>44</v>
      </c>
      <c r="G13" s="51" t="s">
        <v>56</v>
      </c>
      <c r="H13" s="52"/>
      <c r="I13" s="52"/>
      <c r="J13" s="53"/>
      <c r="K13" s="51"/>
      <c r="L13" s="51" t="str">
        <f>IF(K13=0,"0,00",IF(K13&gt;0,ROUND(E13/K13,2)))</f>
        <v>0,00</v>
      </c>
      <c r="M13" s="51"/>
      <c r="N13" s="54">
        <f>ROUND(L13*ROUND(M13,2),2)</f>
        <v>0</v>
      </c>
    </row>
    <row r="14" spans="1:17" ht="47.25" customHeight="1">
      <c r="A14" s="50" t="s">
        <v>6</v>
      </c>
      <c r="B14" s="67" t="s">
        <v>171</v>
      </c>
      <c r="C14" s="80" t="s">
        <v>111</v>
      </c>
      <c r="D14" s="68" t="s">
        <v>112</v>
      </c>
      <c r="E14" s="69">
        <v>4000</v>
      </c>
      <c r="F14" s="72" t="s">
        <v>44</v>
      </c>
      <c r="G14" s="51" t="s">
        <v>56</v>
      </c>
      <c r="H14" s="88"/>
      <c r="I14" s="88"/>
      <c r="J14" s="23"/>
      <c r="K14" s="23"/>
      <c r="L14" s="51" t="str">
        <f>IF(K14=0,"0,00",IF(K14&gt;0,ROUND(E14/K14,2)))</f>
        <v>0,00</v>
      </c>
      <c r="M14" s="23"/>
      <c r="N14" s="54">
        <f>ROUND(L14*ROUND(M14,2),2)</f>
        <v>0</v>
      </c>
      <c r="Q14" s="1"/>
    </row>
    <row r="15" spans="1:17" ht="15">
      <c r="A15" s="21"/>
      <c r="B15" s="144" t="s">
        <v>67</v>
      </c>
      <c r="C15" s="145"/>
      <c r="D15" s="145"/>
      <c r="E15" s="30"/>
      <c r="F15" s="21"/>
      <c r="G15" s="21"/>
      <c r="H15" s="21"/>
      <c r="I15" s="21"/>
      <c r="J15" s="21"/>
      <c r="K15" s="21"/>
      <c r="L15" s="21"/>
      <c r="M15" s="21"/>
      <c r="N15" s="21"/>
      <c r="Q15" s="1"/>
    </row>
    <row r="16" spans="2:17" ht="15.75" customHeight="1">
      <c r="B16" s="142"/>
      <c r="C16" s="143"/>
      <c r="D16" s="143"/>
      <c r="E16" s="143"/>
      <c r="F16" s="143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</sheetData>
  <sheetProtection/>
  <mergeCells count="4">
    <mergeCell ref="G2:I2"/>
    <mergeCell ref="H6:I6"/>
    <mergeCell ref="B16:F16"/>
    <mergeCell ref="B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86"/>
  <sheetViews>
    <sheetView showGridLines="0" view="pageBreakPreview" zoomScale="80" zoomScaleNormal="80" zoomScaleSheetLayoutView="80" zoomScalePageLayoutView="85" workbookViewId="0" topLeftCell="A1">
      <selection activeCell="G14" sqref="G14"/>
    </sheetView>
  </sheetViews>
  <sheetFormatPr defaultColWidth="9.00390625" defaultRowHeight="12.75"/>
  <cols>
    <col min="1" max="1" width="5.125" style="21" customWidth="1"/>
    <col min="2" max="2" width="18.00390625" style="21" customWidth="1"/>
    <col min="3" max="3" width="24.125" style="21" customWidth="1"/>
    <col min="4" max="4" width="24.75390625" style="21" customWidth="1"/>
    <col min="5" max="5" width="10.625" style="30" customWidth="1"/>
    <col min="6" max="6" width="12.875" style="21" customWidth="1"/>
    <col min="7" max="7" width="27.25390625" style="21" customWidth="1"/>
    <col min="8" max="8" width="20.875" style="21" customWidth="1"/>
    <col min="9" max="9" width="15.125" style="21" customWidth="1"/>
    <col min="10" max="10" width="19.875" style="21" customWidth="1"/>
    <col min="11" max="13" width="15.25390625" style="21" customWidth="1"/>
    <col min="14" max="14" width="20.125" style="21" customWidth="1"/>
    <col min="15" max="15" width="15.875" style="21" customWidth="1"/>
    <col min="16" max="16" width="15.875" style="43" customWidth="1"/>
    <col min="17" max="17" width="15.875" style="21" customWidth="1"/>
    <col min="18" max="19" width="14.25390625" style="21" customWidth="1"/>
    <col min="20" max="20" width="15.25390625" style="21" customWidth="1"/>
    <col min="21" max="16384" width="9.125" style="21" customWidth="1"/>
  </cols>
  <sheetData>
    <row r="1" spans="2:19" ht="15">
      <c r="B1" s="41" t="str">
        <f>'formularz oferty'!C4</f>
        <v>DFP.271.53.2021.ADB</v>
      </c>
      <c r="M1" s="42" t="s">
        <v>153</v>
      </c>
      <c r="R1" s="41"/>
      <c r="S1" s="41"/>
    </row>
    <row r="2" spans="7:9" ht="15">
      <c r="G2" s="131"/>
      <c r="H2" s="131"/>
      <c r="I2" s="131"/>
    </row>
    <row r="3" ht="15">
      <c r="M3" s="42" t="s">
        <v>63</v>
      </c>
    </row>
    <row r="4" spans="2:16" ht="15">
      <c r="B4" s="20" t="s">
        <v>15</v>
      </c>
      <c r="C4" s="31">
        <v>5</v>
      </c>
      <c r="D4" s="33"/>
      <c r="E4" s="37"/>
      <c r="F4" s="19"/>
      <c r="G4" s="44" t="s">
        <v>20</v>
      </c>
      <c r="H4" s="19"/>
      <c r="I4" s="33"/>
      <c r="J4" s="19"/>
      <c r="K4" s="19"/>
      <c r="L4" s="19"/>
      <c r="M4" s="19"/>
      <c r="P4" s="21"/>
    </row>
    <row r="5" spans="2:16" ht="15">
      <c r="B5" s="20"/>
      <c r="C5" s="33"/>
      <c r="D5" s="33"/>
      <c r="E5" s="37"/>
      <c r="F5" s="19"/>
      <c r="G5" s="44"/>
      <c r="H5" s="19"/>
      <c r="I5" s="33"/>
      <c r="J5" s="19"/>
      <c r="K5" s="19"/>
      <c r="L5" s="19"/>
      <c r="M5" s="19"/>
      <c r="P5" s="21"/>
    </row>
    <row r="6" spans="1:16" ht="15">
      <c r="A6" s="20"/>
      <c r="B6" s="20"/>
      <c r="C6" s="45"/>
      <c r="D6" s="45"/>
      <c r="E6" s="37"/>
      <c r="F6" s="19"/>
      <c r="G6" s="38" t="s">
        <v>2</v>
      </c>
      <c r="H6" s="132">
        <f>SUM(N11:N15)</f>
        <v>0</v>
      </c>
      <c r="I6" s="133"/>
      <c r="P6" s="21"/>
    </row>
    <row r="7" spans="1:16" ht="15">
      <c r="A7" s="20"/>
      <c r="C7" s="19"/>
      <c r="D7" s="19"/>
      <c r="E7" s="37"/>
      <c r="F7" s="19"/>
      <c r="G7" s="19"/>
      <c r="H7" s="19"/>
      <c r="I7" s="19"/>
      <c r="J7" s="19"/>
      <c r="K7" s="19"/>
      <c r="P7" s="21"/>
    </row>
    <row r="8" spans="1:16" ht="15">
      <c r="A8" s="20"/>
      <c r="B8" s="46"/>
      <c r="C8" s="47"/>
      <c r="D8" s="47"/>
      <c r="E8" s="47"/>
      <c r="F8" s="47"/>
      <c r="G8" s="47"/>
      <c r="H8" s="47"/>
      <c r="I8" s="47"/>
      <c r="J8" s="47"/>
      <c r="K8" s="47"/>
      <c r="P8" s="21"/>
    </row>
    <row r="9" spans="2:16" ht="15">
      <c r="B9" s="20"/>
      <c r="P9" s="21"/>
    </row>
    <row r="10" spans="1:14" s="20" customFormat="1" ht="73.5" customHeight="1">
      <c r="A10" s="31" t="s">
        <v>41</v>
      </c>
      <c r="B10" s="31" t="s">
        <v>16</v>
      </c>
      <c r="C10" s="31" t="s">
        <v>77</v>
      </c>
      <c r="D10" s="31" t="s">
        <v>64</v>
      </c>
      <c r="E10" s="48" t="s">
        <v>62</v>
      </c>
      <c r="F10" s="49"/>
      <c r="G10" s="31" t="str">
        <f>"Nazwa handlowa /
"&amp;C10&amp;" / 
"&amp;D10</f>
        <v>Nazwa handlowa /
Dawka/Objętość / 
Postać/ Opakowanie</v>
      </c>
      <c r="H10" s="31" t="s">
        <v>164</v>
      </c>
      <c r="I10" s="31" t="str">
        <f>B10</f>
        <v>Skład</v>
      </c>
      <c r="J10" s="31" t="s">
        <v>158</v>
      </c>
      <c r="K10" s="31" t="s">
        <v>35</v>
      </c>
      <c r="L10" s="31" t="s">
        <v>36</v>
      </c>
      <c r="M10" s="31" t="s">
        <v>37</v>
      </c>
      <c r="N10" s="31" t="s">
        <v>18</v>
      </c>
    </row>
    <row r="11" spans="1:14" s="20" customFormat="1" ht="73.5" customHeight="1">
      <c r="A11" s="50" t="s">
        <v>3</v>
      </c>
      <c r="B11" s="68" t="s">
        <v>92</v>
      </c>
      <c r="C11" s="102" t="s">
        <v>113</v>
      </c>
      <c r="D11" s="89" t="s">
        <v>108</v>
      </c>
      <c r="E11" s="84">
        <v>12000</v>
      </c>
      <c r="F11" s="86" t="s">
        <v>44</v>
      </c>
      <c r="G11" s="90" t="s">
        <v>79</v>
      </c>
      <c r="H11" s="31"/>
      <c r="I11" s="31"/>
      <c r="J11" s="31"/>
      <c r="K11" s="31"/>
      <c r="L11" s="90" t="str">
        <f>IF(K11=0,"0,00",IF(K11&gt;0,ROUND(E11/K11,2)))</f>
        <v>0,00</v>
      </c>
      <c r="M11" s="31"/>
      <c r="N11" s="91">
        <f>ROUND(L11*ROUND(M11,2),2)</f>
        <v>0</v>
      </c>
    </row>
    <row r="12" spans="1:14" s="20" customFormat="1" ht="73.5" customHeight="1">
      <c r="A12" s="50" t="s">
        <v>71</v>
      </c>
      <c r="B12" s="67" t="s">
        <v>94</v>
      </c>
      <c r="C12" s="70" t="s">
        <v>114</v>
      </c>
      <c r="D12" s="89" t="s">
        <v>108</v>
      </c>
      <c r="E12" s="69">
        <v>56000</v>
      </c>
      <c r="F12" s="86" t="s">
        <v>44</v>
      </c>
      <c r="G12" s="90" t="s">
        <v>79</v>
      </c>
      <c r="H12" s="31"/>
      <c r="I12" s="31"/>
      <c r="J12" s="31"/>
      <c r="K12" s="31"/>
      <c r="L12" s="90" t="str">
        <f>IF(K12=0,"0,00",IF(K12&gt;0,ROUND(E12/K12,2)))</f>
        <v>0,00</v>
      </c>
      <c r="M12" s="31"/>
      <c r="N12" s="91">
        <f>ROUND(L12*ROUND(M12,2),2)</f>
        <v>0</v>
      </c>
    </row>
    <row r="13" spans="1:14" s="20" customFormat="1" ht="73.5" customHeight="1">
      <c r="A13" s="50" t="s">
        <v>5</v>
      </c>
      <c r="B13" s="67" t="s">
        <v>94</v>
      </c>
      <c r="C13" s="103" t="s">
        <v>115</v>
      </c>
      <c r="D13" s="89" t="s">
        <v>108</v>
      </c>
      <c r="E13" s="69">
        <v>12000</v>
      </c>
      <c r="F13" s="86" t="s">
        <v>44</v>
      </c>
      <c r="G13" s="90" t="s">
        <v>79</v>
      </c>
      <c r="H13" s="31"/>
      <c r="I13" s="31"/>
      <c r="J13" s="31"/>
      <c r="K13" s="31"/>
      <c r="L13" s="90" t="str">
        <f>IF(K13=0,"0,00",IF(K13&gt;0,ROUND(E13/K13,2)))</f>
        <v>0,00</v>
      </c>
      <c r="M13" s="31"/>
      <c r="N13" s="91">
        <f>ROUND(L13*ROUND(M13,2),2)</f>
        <v>0</v>
      </c>
    </row>
    <row r="14" spans="1:14" s="20" customFormat="1" ht="107.25" customHeight="1">
      <c r="A14" s="50" t="s">
        <v>6</v>
      </c>
      <c r="B14" s="83" t="s">
        <v>116</v>
      </c>
      <c r="C14" s="83" t="s">
        <v>117</v>
      </c>
      <c r="D14" s="89" t="s">
        <v>118</v>
      </c>
      <c r="E14" s="84">
        <v>2000</v>
      </c>
      <c r="F14" s="86" t="s">
        <v>44</v>
      </c>
      <c r="G14" s="90" t="s">
        <v>79</v>
      </c>
      <c r="H14" s="31"/>
      <c r="I14" s="31"/>
      <c r="J14" s="31"/>
      <c r="K14" s="31"/>
      <c r="L14" s="90" t="str">
        <f>IF(K14=0,"0,00",IF(K14&gt;0,ROUND(E14/K14,2)))</f>
        <v>0,00</v>
      </c>
      <c r="M14" s="31"/>
      <c r="N14" s="91">
        <f>ROUND(L14*ROUND(M14,2),2)</f>
        <v>0</v>
      </c>
    </row>
    <row r="15" spans="1:14" s="20" customFormat="1" ht="73.5" customHeight="1">
      <c r="A15" s="50" t="s">
        <v>38</v>
      </c>
      <c r="B15" s="68" t="s">
        <v>173</v>
      </c>
      <c r="C15" s="68" t="s">
        <v>120</v>
      </c>
      <c r="D15" s="68" t="s">
        <v>98</v>
      </c>
      <c r="E15" s="84">
        <v>20000</v>
      </c>
      <c r="F15" s="86" t="s">
        <v>44</v>
      </c>
      <c r="G15" s="90" t="s">
        <v>79</v>
      </c>
      <c r="H15" s="31"/>
      <c r="I15" s="31"/>
      <c r="J15" s="31"/>
      <c r="K15" s="31"/>
      <c r="L15" s="90" t="str">
        <f>IF(K15=0,"0,00",IF(K15&gt;0,ROUND(E15/K15,2)))</f>
        <v>0,00</v>
      </c>
      <c r="M15" s="31"/>
      <c r="N15" s="91">
        <f>ROUND(L15*ROUND(M15,2),2)</f>
        <v>0</v>
      </c>
    </row>
    <row r="16" spans="1:16" s="19" customFormat="1" ht="16.5" customHeight="1">
      <c r="A16" s="92"/>
      <c r="B16" s="148" t="s">
        <v>159</v>
      </c>
      <c r="C16" s="148"/>
      <c r="D16" s="149"/>
      <c r="E16" s="149"/>
      <c r="F16" s="92"/>
      <c r="G16" s="93"/>
      <c r="H16" s="94"/>
      <c r="I16" s="94"/>
      <c r="J16" s="93"/>
      <c r="K16" s="95"/>
      <c r="L16" s="93"/>
      <c r="M16" s="93"/>
      <c r="N16" s="96"/>
      <c r="P16" s="97"/>
    </row>
    <row r="17" spans="1:16" s="19" customFormat="1" ht="13.5" customHeight="1">
      <c r="A17" s="98"/>
      <c r="B17" s="146"/>
      <c r="C17" s="146"/>
      <c r="D17" s="146"/>
      <c r="E17" s="146"/>
      <c r="F17" s="146"/>
      <c r="G17" s="99"/>
      <c r="H17" s="100"/>
      <c r="I17" s="100"/>
      <c r="J17" s="99"/>
      <c r="K17" s="59"/>
      <c r="L17" s="99"/>
      <c r="M17" s="99"/>
      <c r="N17" s="101"/>
      <c r="P17" s="97"/>
    </row>
    <row r="18" spans="1:16" s="19" customFormat="1" ht="17.25" customHeight="1">
      <c r="A18" s="98"/>
      <c r="B18" s="147"/>
      <c r="C18" s="147"/>
      <c r="D18" s="147"/>
      <c r="E18" s="147"/>
      <c r="F18" s="147"/>
      <c r="G18" s="99"/>
      <c r="H18" s="100"/>
      <c r="I18" s="100"/>
      <c r="J18" s="99"/>
      <c r="K18" s="59"/>
      <c r="L18" s="99"/>
      <c r="M18" s="99"/>
      <c r="N18" s="101"/>
      <c r="P18" s="97"/>
    </row>
    <row r="19" spans="2:6" s="41" customFormat="1" ht="32.25" customHeight="1">
      <c r="B19" s="125"/>
      <c r="C19" s="125"/>
      <c r="D19" s="125"/>
      <c r="E19" s="125"/>
      <c r="F19" s="125"/>
    </row>
    <row r="20" s="41" customFormat="1" ht="15">
      <c r="E20" s="82"/>
    </row>
    <row r="21" ht="15">
      <c r="P21" s="21"/>
    </row>
    <row r="22" ht="15">
      <c r="P22" s="21"/>
    </row>
    <row r="23" ht="15">
      <c r="P23" s="21"/>
    </row>
    <row r="24" ht="15">
      <c r="P24" s="21"/>
    </row>
    <row r="25" ht="15">
      <c r="P25" s="21"/>
    </row>
    <row r="26" ht="15">
      <c r="P26" s="21"/>
    </row>
    <row r="27" ht="15">
      <c r="P27" s="21"/>
    </row>
    <row r="28" ht="15">
      <c r="P28" s="21"/>
    </row>
    <row r="29" ht="15">
      <c r="P29" s="21"/>
    </row>
    <row r="30" ht="15">
      <c r="P30" s="21"/>
    </row>
    <row r="31" ht="15">
      <c r="P31" s="21"/>
    </row>
    <row r="32" ht="15">
      <c r="P32" s="21"/>
    </row>
    <row r="33" ht="15">
      <c r="P33" s="21"/>
    </row>
    <row r="34" ht="15">
      <c r="P34" s="21"/>
    </row>
    <row r="35" ht="15">
      <c r="P35" s="21"/>
    </row>
    <row r="36" ht="15">
      <c r="P36" s="21"/>
    </row>
    <row r="37" ht="15">
      <c r="P37" s="21"/>
    </row>
    <row r="38" ht="15">
      <c r="P38" s="21"/>
    </row>
    <row r="39" ht="15">
      <c r="P39" s="21"/>
    </row>
    <row r="40" ht="15">
      <c r="P40" s="21"/>
    </row>
    <row r="41" ht="15">
      <c r="P41" s="21"/>
    </row>
    <row r="42" ht="15">
      <c r="P42" s="21"/>
    </row>
    <row r="43" ht="15">
      <c r="P43" s="21"/>
    </row>
    <row r="44" ht="15">
      <c r="P44" s="21"/>
    </row>
    <row r="45" ht="15">
      <c r="P45" s="21"/>
    </row>
    <row r="46" ht="15">
      <c r="P46" s="21"/>
    </row>
    <row r="47" ht="15">
      <c r="P47" s="21"/>
    </row>
    <row r="48" ht="15">
      <c r="P48" s="21"/>
    </row>
    <row r="49" ht="15">
      <c r="P49" s="21"/>
    </row>
    <row r="50" ht="15">
      <c r="P50" s="21"/>
    </row>
    <row r="51" ht="15">
      <c r="P51" s="21"/>
    </row>
    <row r="52" ht="15">
      <c r="P52" s="21"/>
    </row>
    <row r="53" ht="15">
      <c r="P53" s="21"/>
    </row>
    <row r="54" ht="15">
      <c r="P54" s="21"/>
    </row>
    <row r="55" ht="15">
      <c r="P55" s="21"/>
    </row>
    <row r="56" ht="15">
      <c r="P56" s="21"/>
    </row>
    <row r="57" ht="15">
      <c r="P57" s="21"/>
    </row>
    <row r="58" ht="15">
      <c r="P58" s="21"/>
    </row>
    <row r="59" ht="15">
      <c r="P59" s="21"/>
    </row>
    <row r="60" ht="15">
      <c r="P60" s="21"/>
    </row>
    <row r="61" ht="15">
      <c r="P61" s="21"/>
    </row>
    <row r="62" ht="15">
      <c r="P62" s="21"/>
    </row>
    <row r="63" ht="15">
      <c r="P63" s="21"/>
    </row>
    <row r="64" ht="15">
      <c r="P64" s="21"/>
    </row>
    <row r="65" ht="15">
      <c r="P65" s="21"/>
    </row>
    <row r="66" ht="15">
      <c r="P66" s="21"/>
    </row>
    <row r="67" ht="15">
      <c r="P67" s="21"/>
    </row>
    <row r="68" ht="15">
      <c r="P68" s="21"/>
    </row>
    <row r="69" ht="15">
      <c r="P69" s="21"/>
    </row>
    <row r="70" ht="15">
      <c r="P70" s="21"/>
    </row>
    <row r="71" ht="15">
      <c r="P71" s="21"/>
    </row>
    <row r="72" ht="15">
      <c r="P72" s="21"/>
    </row>
    <row r="73" ht="15">
      <c r="P73" s="21"/>
    </row>
    <row r="74" ht="15">
      <c r="P74" s="21"/>
    </row>
    <row r="75" ht="15">
      <c r="P75" s="21"/>
    </row>
    <row r="76" ht="15">
      <c r="P76" s="21"/>
    </row>
    <row r="77" ht="15">
      <c r="P77" s="21"/>
    </row>
    <row r="78" ht="15">
      <c r="P78" s="21"/>
    </row>
    <row r="79" ht="15">
      <c r="P79" s="21"/>
    </row>
    <row r="80" ht="15">
      <c r="P80" s="21"/>
    </row>
    <row r="81" ht="15">
      <c r="P81" s="21"/>
    </row>
    <row r="82" ht="15">
      <c r="P82" s="21"/>
    </row>
    <row r="83" ht="15">
      <c r="P83" s="21"/>
    </row>
    <row r="84" ht="15">
      <c r="P84" s="21"/>
    </row>
    <row r="85" ht="15">
      <c r="P85" s="21"/>
    </row>
    <row r="86" ht="15">
      <c r="P86" s="21"/>
    </row>
  </sheetData>
  <sheetProtection/>
  <mergeCells count="6">
    <mergeCell ref="G2:I2"/>
    <mergeCell ref="H6:I6"/>
    <mergeCell ref="B19:F19"/>
    <mergeCell ref="B17:F17"/>
    <mergeCell ref="B18:F18"/>
    <mergeCell ref="B16:E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3"/>
  <sheetViews>
    <sheetView showGridLines="0" view="pageBreakPreview" zoomScale="80" zoomScaleNormal="80" zoomScaleSheetLayoutView="80" zoomScalePageLayoutView="80" workbookViewId="0" topLeftCell="A1">
      <selection activeCell="G18" sqref="G18"/>
    </sheetView>
  </sheetViews>
  <sheetFormatPr defaultColWidth="9.00390625" defaultRowHeight="12.75"/>
  <cols>
    <col min="1" max="1" width="5.125" style="21" customWidth="1"/>
    <col min="2" max="2" width="20.25390625" style="21" customWidth="1"/>
    <col min="3" max="3" width="21.875" style="21" customWidth="1"/>
    <col min="4" max="4" width="21.75390625" style="21" customWidth="1"/>
    <col min="5" max="5" width="10.625" style="30" customWidth="1"/>
    <col min="6" max="6" width="12.875" style="21" customWidth="1"/>
    <col min="7" max="7" width="27.25390625" style="21" customWidth="1"/>
    <col min="8" max="8" width="17.625" style="21" customWidth="1"/>
    <col min="9" max="9" width="15.125" style="21" customWidth="1"/>
    <col min="10" max="10" width="20.375" style="21" customWidth="1"/>
    <col min="11" max="13" width="15.25390625" style="21" customWidth="1"/>
    <col min="14" max="14" width="21.00390625" style="21" customWidth="1"/>
    <col min="15" max="15" width="8.00390625" style="21" customWidth="1"/>
    <col min="16" max="16" width="15.875" style="21" customWidth="1"/>
    <col min="17" max="17" width="15.875" style="43" customWidth="1"/>
    <col min="18" max="18" width="15.875" style="21" customWidth="1"/>
    <col min="19" max="20" width="14.25390625" style="21" customWidth="1"/>
    <col min="21" max="21" width="15.25390625" style="21" customWidth="1"/>
    <col min="22" max="16384" width="9.125" style="21" customWidth="1"/>
  </cols>
  <sheetData>
    <row r="1" spans="2:20" ht="15">
      <c r="B1" s="41" t="str">
        <f>'formularz oferty'!C4</f>
        <v>DFP.271.53.2021.ADB</v>
      </c>
      <c r="N1" s="42" t="s">
        <v>153</v>
      </c>
      <c r="S1" s="41"/>
      <c r="T1" s="41"/>
    </row>
    <row r="2" spans="7:9" ht="15">
      <c r="G2" s="131"/>
      <c r="H2" s="131"/>
      <c r="I2" s="131"/>
    </row>
    <row r="3" ht="15">
      <c r="N3" s="42" t="s">
        <v>63</v>
      </c>
    </row>
    <row r="4" spans="2:17" ht="15">
      <c r="B4" s="20" t="s">
        <v>15</v>
      </c>
      <c r="C4" s="31">
        <v>6</v>
      </c>
      <c r="D4" s="33"/>
      <c r="E4" s="37"/>
      <c r="F4" s="19"/>
      <c r="G4" s="44" t="s">
        <v>20</v>
      </c>
      <c r="H4" s="19"/>
      <c r="I4" s="33"/>
      <c r="J4" s="19"/>
      <c r="K4" s="19"/>
      <c r="L4" s="19"/>
      <c r="M4" s="19"/>
      <c r="N4" s="19"/>
      <c r="Q4" s="21"/>
    </row>
    <row r="5" spans="2:17" ht="15">
      <c r="B5" s="20"/>
      <c r="C5" s="33"/>
      <c r="D5" s="33"/>
      <c r="E5" s="37"/>
      <c r="F5" s="19"/>
      <c r="G5" s="44"/>
      <c r="H5" s="19"/>
      <c r="I5" s="33"/>
      <c r="J5" s="19"/>
      <c r="K5" s="19"/>
      <c r="L5" s="19"/>
      <c r="M5" s="19"/>
      <c r="N5" s="19"/>
      <c r="Q5" s="21"/>
    </row>
    <row r="6" spans="1:17" ht="15">
      <c r="A6" s="20"/>
      <c r="B6" s="20"/>
      <c r="C6" s="45"/>
      <c r="D6" s="45"/>
      <c r="E6" s="37"/>
      <c r="F6" s="19"/>
      <c r="G6" s="38" t="s">
        <v>2</v>
      </c>
      <c r="H6" s="132">
        <f>SUM(N11:N13)</f>
        <v>0</v>
      </c>
      <c r="I6" s="133"/>
      <c r="Q6" s="21"/>
    </row>
    <row r="7" spans="1:17" ht="15">
      <c r="A7" s="20"/>
      <c r="C7" s="19"/>
      <c r="D7" s="19"/>
      <c r="E7" s="37"/>
      <c r="F7" s="19"/>
      <c r="G7" s="19"/>
      <c r="H7" s="19"/>
      <c r="I7" s="19"/>
      <c r="J7" s="19"/>
      <c r="K7" s="19"/>
      <c r="L7" s="19"/>
      <c r="Q7" s="21"/>
    </row>
    <row r="8" spans="1:17" ht="15">
      <c r="A8" s="20"/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Q8" s="21"/>
    </row>
    <row r="9" spans="2:17" ht="15">
      <c r="B9" s="20"/>
      <c r="Q9" s="21"/>
    </row>
    <row r="10" spans="1:14" s="20" customFormat="1" ht="73.5" customHeight="1">
      <c r="A10" s="31" t="s">
        <v>41</v>
      </c>
      <c r="B10" s="31" t="s">
        <v>16</v>
      </c>
      <c r="C10" s="31" t="s">
        <v>77</v>
      </c>
      <c r="D10" s="31" t="s">
        <v>55</v>
      </c>
      <c r="E10" s="48" t="s">
        <v>62</v>
      </c>
      <c r="F10" s="49"/>
      <c r="G10" s="31" t="str">
        <f>"Nazwa handlowa /
"&amp;C10&amp;" / 
"&amp;D10</f>
        <v>Nazwa handlowa /
Dawka/Objętość / 
Postać /Opakowanie</v>
      </c>
      <c r="H10" s="31" t="s">
        <v>57</v>
      </c>
      <c r="I10" s="31" t="str">
        <f>B10</f>
        <v>Skład</v>
      </c>
      <c r="J10" s="31" t="s">
        <v>58</v>
      </c>
      <c r="K10" s="31" t="s">
        <v>35</v>
      </c>
      <c r="L10" s="31" t="s">
        <v>36</v>
      </c>
      <c r="M10" s="31" t="s">
        <v>37</v>
      </c>
      <c r="N10" s="31" t="s">
        <v>18</v>
      </c>
    </row>
    <row r="11" spans="1:14" ht="45">
      <c r="A11" s="23" t="s">
        <v>3</v>
      </c>
      <c r="B11" s="67" t="s">
        <v>121</v>
      </c>
      <c r="C11" s="83" t="s">
        <v>115</v>
      </c>
      <c r="D11" s="83" t="s">
        <v>122</v>
      </c>
      <c r="E11" s="69">
        <v>2000</v>
      </c>
      <c r="F11" s="72" t="s">
        <v>44</v>
      </c>
      <c r="G11" s="51" t="s">
        <v>78</v>
      </c>
      <c r="H11" s="52"/>
      <c r="I11" s="52"/>
      <c r="J11" s="53"/>
      <c r="K11" s="51"/>
      <c r="L11" s="51" t="str">
        <f>IF(K11=0,"0,00",IF(K11&gt;0,ROUND(E11/K11,2)))</f>
        <v>0,00</v>
      </c>
      <c r="M11" s="51"/>
      <c r="N11" s="54">
        <f>ROUND(L11*ROUND(M11,2),2)</f>
        <v>0</v>
      </c>
    </row>
    <row r="12" spans="1:14" ht="45">
      <c r="A12" s="23" t="s">
        <v>4</v>
      </c>
      <c r="B12" s="67" t="s">
        <v>121</v>
      </c>
      <c r="C12" s="83" t="s">
        <v>123</v>
      </c>
      <c r="D12" s="83" t="s">
        <v>122</v>
      </c>
      <c r="E12" s="69">
        <v>2000</v>
      </c>
      <c r="F12" s="72" t="s">
        <v>44</v>
      </c>
      <c r="G12" s="51" t="s">
        <v>78</v>
      </c>
      <c r="H12" s="52"/>
      <c r="I12" s="52"/>
      <c r="J12" s="53"/>
      <c r="K12" s="51"/>
      <c r="L12" s="51" t="str">
        <f>IF(K12=0,"0,00",IF(K12&gt;0,ROUND(E12/K12,2)))</f>
        <v>0,00</v>
      </c>
      <c r="M12" s="51"/>
      <c r="N12" s="54">
        <f>ROUND(L12*ROUND(M12,2),2)</f>
        <v>0</v>
      </c>
    </row>
    <row r="13" spans="1:14" ht="49.5" customHeight="1">
      <c r="A13" s="23" t="s">
        <v>5</v>
      </c>
      <c r="B13" s="85" t="s">
        <v>160</v>
      </c>
      <c r="C13" s="104" t="s">
        <v>119</v>
      </c>
      <c r="D13" s="104" t="s">
        <v>101</v>
      </c>
      <c r="E13" s="84">
        <v>1000</v>
      </c>
      <c r="F13" s="72" t="s">
        <v>44</v>
      </c>
      <c r="G13" s="51" t="s">
        <v>78</v>
      </c>
      <c r="H13" s="52"/>
      <c r="I13" s="52"/>
      <c r="J13" s="53"/>
      <c r="K13" s="51"/>
      <c r="L13" s="51" t="str">
        <f>IF(K13=0,"0,00",IF(K13&gt;0,ROUND(E13/K13,2)))</f>
        <v>0,00</v>
      </c>
      <c r="M13" s="51"/>
      <c r="N13" s="54">
        <f>ROUND(L13*ROUND(M13,2),2)</f>
        <v>0</v>
      </c>
    </row>
    <row r="14" s="41" customFormat="1" ht="15">
      <c r="E14" s="82"/>
    </row>
    <row r="15" spans="2:17" ht="45" customHeight="1">
      <c r="B15" s="125" t="s">
        <v>169</v>
      </c>
      <c r="C15" s="125"/>
      <c r="Q15" s="21"/>
    </row>
    <row r="16" ht="15">
      <c r="Q16" s="21"/>
    </row>
    <row r="17" ht="15">
      <c r="Q17" s="21"/>
    </row>
    <row r="18" ht="15">
      <c r="Q18" s="21"/>
    </row>
    <row r="19" ht="15">
      <c r="Q19" s="21"/>
    </row>
    <row r="20" ht="15">
      <c r="Q20" s="21"/>
    </row>
    <row r="21" ht="15">
      <c r="Q21" s="21"/>
    </row>
    <row r="22" ht="15">
      <c r="Q22" s="21"/>
    </row>
    <row r="23" ht="15">
      <c r="Q23" s="21"/>
    </row>
    <row r="24" ht="15">
      <c r="Q24" s="21"/>
    </row>
    <row r="25" ht="15">
      <c r="Q25" s="21"/>
    </row>
    <row r="26" ht="15">
      <c r="Q26" s="21"/>
    </row>
    <row r="27" ht="15">
      <c r="Q27" s="21"/>
    </row>
    <row r="28" ht="15">
      <c r="Q28" s="21"/>
    </row>
    <row r="29" ht="15">
      <c r="Q29" s="21"/>
    </row>
    <row r="30" ht="15">
      <c r="Q30" s="21"/>
    </row>
    <row r="31" ht="15">
      <c r="Q31" s="21"/>
    </row>
    <row r="32" ht="15">
      <c r="Q32" s="21"/>
    </row>
    <row r="33" ht="15">
      <c r="Q33" s="21"/>
    </row>
    <row r="34" ht="15">
      <c r="Q34" s="21"/>
    </row>
    <row r="35" ht="15">
      <c r="Q35" s="21"/>
    </row>
    <row r="36" ht="15">
      <c r="Q36" s="21"/>
    </row>
    <row r="37" ht="15">
      <c r="Q37" s="21"/>
    </row>
    <row r="38" ht="15">
      <c r="Q38" s="21"/>
    </row>
    <row r="39" ht="15">
      <c r="Q39" s="21"/>
    </row>
    <row r="40" ht="15">
      <c r="Q40" s="21"/>
    </row>
    <row r="41" ht="15">
      <c r="Q41" s="21"/>
    </row>
    <row r="42" ht="15">
      <c r="Q42" s="21"/>
    </row>
    <row r="43" ht="15">
      <c r="Q43" s="21"/>
    </row>
    <row r="44" ht="15">
      <c r="Q44" s="21"/>
    </row>
    <row r="45" ht="15">
      <c r="Q45" s="21"/>
    </row>
    <row r="46" ht="15">
      <c r="Q46" s="21"/>
    </row>
    <row r="47" ht="15">
      <c r="Q47" s="21"/>
    </row>
    <row r="48" ht="15">
      <c r="Q48" s="21"/>
    </row>
    <row r="49" ht="15">
      <c r="Q49" s="21"/>
    </row>
    <row r="50" ht="15">
      <c r="Q50" s="21"/>
    </row>
    <row r="51" ht="15">
      <c r="Q51" s="21"/>
    </row>
    <row r="52" ht="15">
      <c r="Q52" s="21"/>
    </row>
    <row r="53" ht="15">
      <c r="Q53" s="21"/>
    </row>
    <row r="54" ht="15">
      <c r="Q54" s="21"/>
    </row>
    <row r="55" ht="15">
      <c r="Q55" s="21"/>
    </row>
    <row r="56" ht="15">
      <c r="Q56" s="21"/>
    </row>
    <row r="57" ht="15">
      <c r="Q57" s="21"/>
    </row>
    <row r="58" ht="15">
      <c r="Q58" s="21"/>
    </row>
    <row r="59" ht="15">
      <c r="Q59" s="21"/>
    </row>
    <row r="60" ht="15">
      <c r="Q60" s="21"/>
    </row>
    <row r="61" ht="15">
      <c r="Q61" s="21"/>
    </row>
    <row r="62" ht="15">
      <c r="Q62" s="21"/>
    </row>
    <row r="63" ht="15">
      <c r="Q63" s="21"/>
    </row>
    <row r="64" ht="15">
      <c r="Q64" s="21"/>
    </row>
    <row r="65" ht="15">
      <c r="Q65" s="21"/>
    </row>
    <row r="66" ht="15">
      <c r="Q66" s="21"/>
    </row>
    <row r="67" ht="15">
      <c r="Q67" s="21"/>
    </row>
    <row r="68" ht="15">
      <c r="Q68" s="21"/>
    </row>
    <row r="69" ht="15">
      <c r="Q69" s="21"/>
    </row>
    <row r="70" ht="15">
      <c r="Q70" s="21"/>
    </row>
    <row r="71" ht="15">
      <c r="Q71" s="21"/>
    </row>
    <row r="72" ht="15">
      <c r="Q72" s="21"/>
    </row>
    <row r="73" ht="15">
      <c r="Q73" s="21"/>
    </row>
    <row r="74" ht="15">
      <c r="Q74" s="21"/>
    </row>
    <row r="75" ht="15">
      <c r="Q75" s="21"/>
    </row>
    <row r="76" ht="15">
      <c r="Q76" s="21"/>
    </row>
    <row r="77" ht="15">
      <c r="Q77" s="21"/>
    </row>
    <row r="78" ht="15">
      <c r="Q78" s="21"/>
    </row>
    <row r="79" ht="15">
      <c r="Q79" s="21"/>
    </row>
    <row r="80" ht="15">
      <c r="Q80" s="21"/>
    </row>
    <row r="81" ht="15">
      <c r="Q81" s="21"/>
    </row>
    <row r="82" ht="15">
      <c r="Q82" s="21"/>
    </row>
    <row r="83" ht="15">
      <c r="Q83" s="21"/>
    </row>
  </sheetData>
  <sheetProtection/>
  <mergeCells count="3">
    <mergeCell ref="G2:I2"/>
    <mergeCell ref="H6:I6"/>
    <mergeCell ref="B15:C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6"/>
  <sheetViews>
    <sheetView showGridLines="0" view="pageBreakPreview" zoomScale="80" zoomScaleNormal="80" zoomScaleSheetLayoutView="80" zoomScalePageLayoutView="80" workbookViewId="0" topLeftCell="A1">
      <selection activeCell="E12" sqref="E12"/>
    </sheetView>
  </sheetViews>
  <sheetFormatPr defaultColWidth="9.00390625" defaultRowHeight="12.75"/>
  <cols>
    <col min="1" max="1" width="5.125" style="21" customWidth="1"/>
    <col min="2" max="2" width="20.625" style="21" customWidth="1"/>
    <col min="3" max="3" width="22.125" style="21" customWidth="1"/>
    <col min="4" max="4" width="23.875" style="21" customWidth="1"/>
    <col min="5" max="5" width="10.625" style="30" customWidth="1"/>
    <col min="6" max="6" width="10.25390625" style="21" customWidth="1"/>
    <col min="7" max="7" width="25.125" style="21" customWidth="1"/>
    <col min="8" max="8" width="17.625" style="21" customWidth="1"/>
    <col min="9" max="9" width="15.125" style="21" customWidth="1"/>
    <col min="10" max="10" width="20.375" style="21" customWidth="1"/>
    <col min="11" max="13" width="15.25390625" style="21" customWidth="1"/>
    <col min="14" max="14" width="18.375" style="21" customWidth="1"/>
    <col min="15" max="15" width="8.00390625" style="21" customWidth="1"/>
    <col min="16" max="16" width="15.875" style="21" customWidth="1"/>
    <col min="17" max="17" width="15.875" style="43" customWidth="1"/>
    <col min="18" max="18" width="15.875" style="21" customWidth="1"/>
    <col min="19" max="20" width="14.25390625" style="21" customWidth="1"/>
    <col min="21" max="21" width="15.25390625" style="21" customWidth="1"/>
    <col min="22" max="16384" width="9.125" style="21" customWidth="1"/>
  </cols>
  <sheetData>
    <row r="1" spans="2:20" ht="15">
      <c r="B1" s="41" t="str">
        <f>'formularz oferty'!C4</f>
        <v>DFP.271.53.2021.ADB</v>
      </c>
      <c r="N1" s="42" t="s">
        <v>153</v>
      </c>
      <c r="S1" s="41"/>
      <c r="T1" s="41"/>
    </row>
    <row r="2" spans="7:9" ht="15">
      <c r="G2" s="131"/>
      <c r="H2" s="131"/>
      <c r="I2" s="131"/>
    </row>
    <row r="3" ht="15">
      <c r="N3" s="42" t="s">
        <v>63</v>
      </c>
    </row>
    <row r="4" spans="2:17" ht="15">
      <c r="B4" s="20" t="s">
        <v>15</v>
      </c>
      <c r="C4" s="31">
        <v>7</v>
      </c>
      <c r="D4" s="33"/>
      <c r="E4" s="37"/>
      <c r="F4" s="19"/>
      <c r="G4" s="44" t="s">
        <v>20</v>
      </c>
      <c r="H4" s="19"/>
      <c r="I4" s="33"/>
      <c r="J4" s="19"/>
      <c r="K4" s="19"/>
      <c r="L4" s="19"/>
      <c r="M4" s="19"/>
      <c r="N4" s="19"/>
      <c r="Q4" s="21"/>
    </row>
    <row r="5" spans="2:17" ht="15">
      <c r="B5" s="20"/>
      <c r="C5" s="33"/>
      <c r="D5" s="33"/>
      <c r="E5" s="37"/>
      <c r="F5" s="19"/>
      <c r="G5" s="44"/>
      <c r="H5" s="19"/>
      <c r="I5" s="33"/>
      <c r="J5" s="19"/>
      <c r="K5" s="19"/>
      <c r="L5" s="19"/>
      <c r="M5" s="19"/>
      <c r="N5" s="19"/>
      <c r="Q5" s="21"/>
    </row>
    <row r="6" spans="1:17" ht="15">
      <c r="A6" s="20"/>
      <c r="B6" s="20"/>
      <c r="C6" s="45"/>
      <c r="D6" s="45"/>
      <c r="E6" s="37"/>
      <c r="F6" s="19"/>
      <c r="G6" s="38" t="s">
        <v>2</v>
      </c>
      <c r="H6" s="132">
        <f>SUM(N11:N14)</f>
        <v>0</v>
      </c>
      <c r="I6" s="133"/>
      <c r="Q6" s="21"/>
    </row>
    <row r="7" spans="1:17" ht="15">
      <c r="A7" s="20"/>
      <c r="C7" s="19"/>
      <c r="D7" s="19"/>
      <c r="E7" s="37"/>
      <c r="F7" s="19"/>
      <c r="G7" s="19"/>
      <c r="H7" s="19"/>
      <c r="I7" s="19"/>
      <c r="J7" s="19"/>
      <c r="K7" s="19"/>
      <c r="L7" s="19"/>
      <c r="Q7" s="21"/>
    </row>
    <row r="8" spans="1:17" ht="15">
      <c r="A8" s="20"/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Q8" s="21"/>
    </row>
    <row r="9" spans="2:17" ht="15">
      <c r="B9" s="20"/>
      <c r="Q9" s="21"/>
    </row>
    <row r="10" spans="1:14" s="20" customFormat="1" ht="73.5" customHeight="1">
      <c r="A10" s="31" t="s">
        <v>41</v>
      </c>
      <c r="B10" s="31" t="s">
        <v>16</v>
      </c>
      <c r="C10" s="31" t="s">
        <v>77</v>
      </c>
      <c r="D10" s="31" t="s">
        <v>64</v>
      </c>
      <c r="E10" s="48" t="s">
        <v>62</v>
      </c>
      <c r="F10" s="49"/>
      <c r="G10" s="31" t="str">
        <f>"Nazwa handlowa /
"&amp;C10&amp;" / 
"&amp;D10</f>
        <v>Nazwa handlowa /
Dawka/Objętość / 
Postać/ Opakowanie</v>
      </c>
      <c r="H10" s="31" t="s">
        <v>139</v>
      </c>
      <c r="I10" s="31" t="str">
        <f>B10</f>
        <v>Skład</v>
      </c>
      <c r="J10" s="31" t="s">
        <v>140</v>
      </c>
      <c r="K10" s="31" t="s">
        <v>35</v>
      </c>
      <c r="L10" s="31" t="s">
        <v>36</v>
      </c>
      <c r="M10" s="31" t="s">
        <v>37</v>
      </c>
      <c r="N10" s="31" t="s">
        <v>18</v>
      </c>
    </row>
    <row r="11" spans="1:14" s="20" customFormat="1" ht="81" customHeight="1">
      <c r="A11" s="50" t="s">
        <v>72</v>
      </c>
      <c r="B11" s="68" t="s">
        <v>175</v>
      </c>
      <c r="C11" s="107" t="s">
        <v>124</v>
      </c>
      <c r="D11" s="68" t="s">
        <v>128</v>
      </c>
      <c r="E11" s="84">
        <v>31000</v>
      </c>
      <c r="F11" s="86" t="s">
        <v>44</v>
      </c>
      <c r="G11" s="51" t="s">
        <v>78</v>
      </c>
      <c r="H11" s="31"/>
      <c r="I11" s="31"/>
      <c r="J11" s="31"/>
      <c r="K11" s="31"/>
      <c r="L11" s="51" t="str">
        <f>IF(K11=0,"0,00",IF(K11&gt;0,ROUND(E11/K11,2)))</f>
        <v>0,00</v>
      </c>
      <c r="M11" s="31"/>
      <c r="N11" s="54">
        <f>ROUND(L11*ROUND(M11,2),2)</f>
        <v>0</v>
      </c>
    </row>
    <row r="12" spans="1:14" s="20" customFormat="1" ht="81" customHeight="1">
      <c r="A12" s="50" t="s">
        <v>71</v>
      </c>
      <c r="B12" s="68" t="s">
        <v>175</v>
      </c>
      <c r="C12" s="107" t="s">
        <v>125</v>
      </c>
      <c r="D12" s="68" t="s">
        <v>128</v>
      </c>
      <c r="E12" s="84">
        <v>20000</v>
      </c>
      <c r="F12" s="86" t="s">
        <v>44</v>
      </c>
      <c r="G12" s="51" t="s">
        <v>78</v>
      </c>
      <c r="H12" s="31"/>
      <c r="I12" s="31"/>
      <c r="J12" s="31"/>
      <c r="K12" s="31"/>
      <c r="L12" s="51" t="str">
        <f>IF(K12=0,"0,00",IF(K12&gt;0,ROUND(E12/K12,2)))</f>
        <v>0,00</v>
      </c>
      <c r="M12" s="31"/>
      <c r="N12" s="54">
        <f>ROUND(L12*ROUND(M12,2),2)</f>
        <v>0</v>
      </c>
    </row>
    <row r="13" spans="1:14" s="20" customFormat="1" ht="85.5" customHeight="1">
      <c r="A13" s="50" t="s">
        <v>73</v>
      </c>
      <c r="B13" s="68" t="s">
        <v>174</v>
      </c>
      <c r="C13" s="68" t="s">
        <v>126</v>
      </c>
      <c r="D13" s="68" t="s">
        <v>128</v>
      </c>
      <c r="E13" s="84">
        <v>60000</v>
      </c>
      <c r="F13" s="86" t="s">
        <v>44</v>
      </c>
      <c r="G13" s="51" t="s">
        <v>78</v>
      </c>
      <c r="H13" s="31"/>
      <c r="I13" s="31"/>
      <c r="J13" s="31"/>
      <c r="K13" s="31"/>
      <c r="L13" s="51" t="str">
        <f>IF(K13=0,"0,00",IF(K13&gt;0,ROUND(E13/K13,2)))</f>
        <v>0,00</v>
      </c>
      <c r="M13" s="31"/>
      <c r="N13" s="54">
        <f>ROUND(L13*ROUND(M13,2),2)</f>
        <v>0</v>
      </c>
    </row>
    <row r="14" spans="1:14" ht="75">
      <c r="A14" s="50" t="s">
        <v>74</v>
      </c>
      <c r="B14" s="68" t="s">
        <v>174</v>
      </c>
      <c r="C14" s="68" t="s">
        <v>127</v>
      </c>
      <c r="D14" s="68" t="s">
        <v>128</v>
      </c>
      <c r="E14" s="84">
        <v>1000</v>
      </c>
      <c r="F14" s="72" t="s">
        <v>44</v>
      </c>
      <c r="G14" s="51" t="s">
        <v>78</v>
      </c>
      <c r="H14" s="52"/>
      <c r="I14" s="52"/>
      <c r="J14" s="53"/>
      <c r="K14" s="51"/>
      <c r="L14" s="51" t="str">
        <f>IF(K14=0,"0,00",IF(K14&gt;0,ROUND(E14/K14,2)))</f>
        <v>0,00</v>
      </c>
      <c r="M14" s="51"/>
      <c r="N14" s="54">
        <f>ROUND(L14*ROUND(M14,2),2)</f>
        <v>0</v>
      </c>
    </row>
    <row r="15" spans="1:14" ht="15">
      <c r="A15" s="19"/>
      <c r="B15" s="55"/>
      <c r="C15" s="55"/>
      <c r="D15" s="55"/>
      <c r="E15" s="105"/>
      <c r="F15" s="19"/>
      <c r="G15" s="59"/>
      <c r="H15" s="106"/>
      <c r="I15" s="106"/>
      <c r="J15" s="60"/>
      <c r="K15" s="59"/>
      <c r="L15" s="59"/>
      <c r="M15" s="59"/>
      <c r="N15" s="61"/>
    </row>
    <row r="16" ht="15">
      <c r="Q16" s="21"/>
    </row>
    <row r="17" ht="15">
      <c r="Q17" s="21"/>
    </row>
    <row r="18" ht="15">
      <c r="Q18" s="21"/>
    </row>
    <row r="19" ht="15">
      <c r="Q19" s="21"/>
    </row>
    <row r="20" ht="15">
      <c r="Q20" s="21"/>
    </row>
    <row r="21" ht="15">
      <c r="Q21" s="21"/>
    </row>
    <row r="22" ht="15">
      <c r="Q22" s="21"/>
    </row>
    <row r="23" ht="15">
      <c r="Q23" s="21"/>
    </row>
    <row r="24" ht="15">
      <c r="Q24" s="21"/>
    </row>
    <row r="25" ht="15">
      <c r="Q25" s="21"/>
    </row>
    <row r="26" ht="15">
      <c r="Q26" s="21"/>
    </row>
    <row r="27" ht="15">
      <c r="Q27" s="21"/>
    </row>
    <row r="28" ht="15">
      <c r="Q28" s="21"/>
    </row>
    <row r="29" ht="15">
      <c r="Q29" s="21"/>
    </row>
    <row r="30" ht="15">
      <c r="Q30" s="21"/>
    </row>
    <row r="31" ht="15">
      <c r="Q31" s="21"/>
    </row>
    <row r="32" ht="15">
      <c r="Q32" s="21"/>
    </row>
    <row r="33" ht="15">
      <c r="Q33" s="21"/>
    </row>
    <row r="34" ht="15">
      <c r="Q34" s="21"/>
    </row>
    <row r="35" ht="15">
      <c r="Q35" s="21"/>
    </row>
    <row r="36" ht="15">
      <c r="Q36" s="21"/>
    </row>
    <row r="37" ht="15">
      <c r="Q37" s="21"/>
    </row>
    <row r="38" ht="15">
      <c r="Q38" s="21"/>
    </row>
    <row r="39" ht="15">
      <c r="Q39" s="21"/>
    </row>
    <row r="40" ht="15">
      <c r="Q40" s="21"/>
    </row>
    <row r="41" ht="15">
      <c r="Q41" s="21"/>
    </row>
    <row r="42" ht="15">
      <c r="Q42" s="21"/>
    </row>
    <row r="43" ht="15">
      <c r="Q43" s="21"/>
    </row>
    <row r="44" ht="15">
      <c r="Q44" s="21"/>
    </row>
    <row r="45" ht="15">
      <c r="Q45" s="21"/>
    </row>
    <row r="46" ht="15">
      <c r="Q46" s="21"/>
    </row>
    <row r="47" ht="15">
      <c r="Q47" s="21"/>
    </row>
    <row r="48" ht="15">
      <c r="Q48" s="21"/>
    </row>
    <row r="49" ht="15">
      <c r="Q49" s="21"/>
    </row>
    <row r="50" ht="15">
      <c r="Q50" s="21"/>
    </row>
    <row r="51" ht="15">
      <c r="Q51" s="21"/>
    </row>
    <row r="52" ht="15">
      <c r="Q52" s="21"/>
    </row>
    <row r="53" ht="15">
      <c r="Q53" s="21"/>
    </row>
    <row r="54" ht="15">
      <c r="Q54" s="21"/>
    </row>
    <row r="55" ht="15">
      <c r="Q55" s="21"/>
    </row>
    <row r="56" ht="15">
      <c r="Q56" s="21"/>
    </row>
    <row r="57" ht="15">
      <c r="Q57" s="21"/>
    </row>
    <row r="58" ht="15">
      <c r="Q58" s="21"/>
    </row>
    <row r="59" ht="15">
      <c r="Q59" s="21"/>
    </row>
    <row r="60" ht="15">
      <c r="Q60" s="21"/>
    </row>
    <row r="61" ht="15">
      <c r="Q61" s="21"/>
    </row>
    <row r="62" ht="15">
      <c r="Q62" s="21"/>
    </row>
    <row r="63" ht="15">
      <c r="Q63" s="21"/>
    </row>
    <row r="64" ht="15">
      <c r="Q64" s="21"/>
    </row>
    <row r="65" ht="15">
      <c r="Q65" s="21"/>
    </row>
    <row r="66" ht="15">
      <c r="Q66" s="21"/>
    </row>
    <row r="67" ht="15">
      <c r="Q67" s="21"/>
    </row>
    <row r="68" ht="15">
      <c r="Q68" s="21"/>
    </row>
    <row r="69" ht="15">
      <c r="Q69" s="21"/>
    </row>
    <row r="70" ht="15">
      <c r="Q70" s="21"/>
    </row>
    <row r="71" ht="15">
      <c r="Q71" s="21"/>
    </row>
    <row r="72" ht="15">
      <c r="Q72" s="21"/>
    </row>
    <row r="73" ht="15">
      <c r="Q73" s="21"/>
    </row>
    <row r="74" ht="15">
      <c r="Q74" s="21"/>
    </row>
    <row r="75" ht="15">
      <c r="Q75" s="21"/>
    </row>
    <row r="76" ht="15">
      <c r="Q76" s="21"/>
    </row>
    <row r="77" ht="15">
      <c r="Q77" s="21"/>
    </row>
    <row r="78" ht="15">
      <c r="Q78" s="21"/>
    </row>
    <row r="79" ht="15">
      <c r="Q79" s="21"/>
    </row>
    <row r="80" ht="15">
      <c r="Q80" s="21"/>
    </row>
    <row r="81" ht="15">
      <c r="Q81" s="21"/>
    </row>
    <row r="82" ht="15">
      <c r="Q82" s="21"/>
    </row>
    <row r="95" ht="15">
      <c r="Q95" s="21"/>
    </row>
    <row r="96" ht="15">
      <c r="Q96" s="21"/>
    </row>
    <row r="97" ht="15">
      <c r="Q97" s="21"/>
    </row>
    <row r="98" ht="15">
      <c r="Q98" s="21"/>
    </row>
    <row r="99" ht="15">
      <c r="Q99" s="21"/>
    </row>
    <row r="100" ht="15">
      <c r="Q100" s="21"/>
    </row>
    <row r="101" ht="15">
      <c r="Q101" s="21"/>
    </row>
    <row r="102" ht="15">
      <c r="Q102" s="21"/>
    </row>
    <row r="103" ht="15">
      <c r="Q103" s="21"/>
    </row>
    <row r="104" ht="15">
      <c r="Q104" s="21"/>
    </row>
    <row r="105" ht="15">
      <c r="Q105" s="21"/>
    </row>
    <row r="106" ht="15">
      <c r="Q106" s="21"/>
    </row>
    <row r="107" ht="15">
      <c r="Q107" s="21"/>
    </row>
    <row r="108" ht="15">
      <c r="Q108" s="21"/>
    </row>
    <row r="109" ht="15">
      <c r="Q109" s="21"/>
    </row>
    <row r="110" ht="15">
      <c r="Q110" s="21"/>
    </row>
    <row r="111" ht="15">
      <c r="Q111" s="21"/>
    </row>
    <row r="112" ht="15">
      <c r="Q112" s="21"/>
    </row>
    <row r="113" ht="15">
      <c r="Q113" s="21"/>
    </row>
    <row r="114" ht="15">
      <c r="Q114" s="21"/>
    </row>
    <row r="115" ht="15">
      <c r="Q115" s="21"/>
    </row>
    <row r="116" ht="15">
      <c r="Q116" s="21"/>
    </row>
    <row r="117" ht="15">
      <c r="Q117" s="21"/>
    </row>
    <row r="118" ht="15">
      <c r="Q118" s="21"/>
    </row>
    <row r="119" ht="15">
      <c r="Q119" s="21"/>
    </row>
    <row r="120" ht="15">
      <c r="Q120" s="21"/>
    </row>
    <row r="121" ht="15">
      <c r="Q121" s="21"/>
    </row>
    <row r="122" ht="15">
      <c r="Q122" s="21"/>
    </row>
    <row r="123" ht="15">
      <c r="Q123" s="21"/>
    </row>
    <row r="124" ht="15">
      <c r="Q124" s="21"/>
    </row>
    <row r="125" ht="15">
      <c r="Q125" s="21"/>
    </row>
    <row r="126" ht="15">
      <c r="Q126" s="21"/>
    </row>
    <row r="127" ht="15">
      <c r="Q127" s="21"/>
    </row>
    <row r="128" ht="15">
      <c r="Q128" s="21"/>
    </row>
    <row r="129" ht="15">
      <c r="Q129" s="21"/>
    </row>
    <row r="130" ht="15">
      <c r="Q130" s="21"/>
    </row>
    <row r="131" ht="15">
      <c r="Q131" s="21"/>
    </row>
    <row r="132" ht="15">
      <c r="Q132" s="21"/>
    </row>
    <row r="133" ht="15">
      <c r="Q133" s="21"/>
    </row>
    <row r="134" ht="15">
      <c r="Q134" s="21"/>
    </row>
    <row r="135" ht="15">
      <c r="Q135" s="21"/>
    </row>
    <row r="136" ht="15">
      <c r="Q136" s="21"/>
    </row>
    <row r="137" ht="15">
      <c r="Q137" s="21"/>
    </row>
    <row r="138" ht="15">
      <c r="Q138" s="21"/>
    </row>
    <row r="139" ht="15">
      <c r="Q139" s="21"/>
    </row>
    <row r="140" ht="15">
      <c r="Q140" s="21"/>
    </row>
    <row r="141" ht="15">
      <c r="Q141" s="21"/>
    </row>
    <row r="142" ht="15">
      <c r="Q142" s="21"/>
    </row>
    <row r="143" ht="15">
      <c r="Q143" s="21"/>
    </row>
    <row r="144" ht="15">
      <c r="Q144" s="21"/>
    </row>
    <row r="145" ht="15">
      <c r="Q145" s="21"/>
    </row>
    <row r="146" ht="15">
      <c r="Q146" s="21"/>
    </row>
    <row r="147" ht="15">
      <c r="Q147" s="21"/>
    </row>
    <row r="148" ht="15">
      <c r="Q148" s="21"/>
    </row>
    <row r="149" ht="15">
      <c r="Q149" s="21"/>
    </row>
    <row r="150" ht="15">
      <c r="Q150" s="21"/>
    </row>
    <row r="151" ht="15">
      <c r="Q151" s="21"/>
    </row>
    <row r="152" ht="15">
      <c r="Q152" s="21"/>
    </row>
    <row r="153" ht="15">
      <c r="Q153" s="21"/>
    </row>
    <row r="154" ht="15">
      <c r="Q154" s="21"/>
    </row>
    <row r="155" ht="15">
      <c r="Q155" s="21"/>
    </row>
    <row r="156" ht="15">
      <c r="Q156" s="2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9"/>
  <sheetViews>
    <sheetView showGridLines="0" view="pageBreakPreview" zoomScale="80" zoomScaleNormal="80" zoomScaleSheetLayoutView="80" zoomScalePageLayoutView="80" workbookViewId="0" topLeftCell="A1">
      <selection activeCell="A11" sqref="A11:IV11"/>
    </sheetView>
  </sheetViews>
  <sheetFormatPr defaultColWidth="9.00390625" defaultRowHeight="12.75"/>
  <cols>
    <col min="1" max="1" width="5.125" style="21" customWidth="1"/>
    <col min="2" max="4" width="20.875" style="21" customWidth="1"/>
    <col min="5" max="5" width="10.625" style="30" customWidth="1"/>
    <col min="6" max="6" width="16.00390625" style="21" customWidth="1"/>
    <col min="7" max="7" width="27.25390625" style="21" customWidth="1"/>
    <col min="8" max="8" width="17.625" style="21" customWidth="1"/>
    <col min="9" max="9" width="15.125" style="21" customWidth="1"/>
    <col min="10" max="10" width="20.375" style="21" customWidth="1"/>
    <col min="11" max="13" width="15.25390625" style="21" customWidth="1"/>
    <col min="14" max="14" width="19.00390625" style="21" customWidth="1"/>
    <col min="15" max="15" width="8.00390625" style="21" customWidth="1"/>
    <col min="16" max="16" width="15.875" style="21" customWidth="1"/>
    <col min="17" max="17" width="15.875" style="43" customWidth="1"/>
    <col min="18" max="18" width="15.875" style="21" customWidth="1"/>
    <col min="19" max="20" width="14.25390625" style="21" customWidth="1"/>
    <col min="21" max="21" width="15.25390625" style="21" customWidth="1"/>
    <col min="22" max="16384" width="9.125" style="21" customWidth="1"/>
  </cols>
  <sheetData>
    <row r="1" spans="2:20" ht="15">
      <c r="B1" s="41" t="str">
        <f>'formularz oferty'!C4</f>
        <v>DFP.271.53.2021.ADB</v>
      </c>
      <c r="N1" s="42" t="s">
        <v>153</v>
      </c>
      <c r="S1" s="41"/>
      <c r="T1" s="41"/>
    </row>
    <row r="2" spans="7:9" ht="15">
      <c r="G2" s="131"/>
      <c r="H2" s="131"/>
      <c r="I2" s="131"/>
    </row>
    <row r="3" ht="15">
      <c r="N3" s="42" t="s">
        <v>63</v>
      </c>
    </row>
    <row r="4" spans="2:17" ht="15">
      <c r="B4" s="20" t="s">
        <v>15</v>
      </c>
      <c r="C4" s="31">
        <v>8</v>
      </c>
      <c r="D4" s="33"/>
      <c r="E4" s="37"/>
      <c r="F4" s="19"/>
      <c r="G4" s="44" t="s">
        <v>20</v>
      </c>
      <c r="H4" s="19"/>
      <c r="I4" s="33"/>
      <c r="J4" s="19"/>
      <c r="K4" s="19"/>
      <c r="L4" s="19"/>
      <c r="M4" s="19"/>
      <c r="N4" s="19"/>
      <c r="Q4" s="21"/>
    </row>
    <row r="5" spans="2:17" ht="15">
      <c r="B5" s="20"/>
      <c r="C5" s="33"/>
      <c r="D5" s="33"/>
      <c r="E5" s="37"/>
      <c r="F5" s="19"/>
      <c r="G5" s="44"/>
      <c r="H5" s="19"/>
      <c r="I5" s="33"/>
      <c r="J5" s="19"/>
      <c r="K5" s="19"/>
      <c r="L5" s="19"/>
      <c r="M5" s="19"/>
      <c r="N5" s="19"/>
      <c r="Q5" s="21"/>
    </row>
    <row r="6" spans="1:17" ht="15">
      <c r="A6" s="20"/>
      <c r="B6" s="20"/>
      <c r="C6" s="45"/>
      <c r="D6" s="45"/>
      <c r="E6" s="37"/>
      <c r="F6" s="19"/>
      <c r="G6" s="38" t="s">
        <v>2</v>
      </c>
      <c r="H6" s="132">
        <f>SUM(N11:N13)</f>
        <v>0</v>
      </c>
      <c r="I6" s="133"/>
      <c r="Q6" s="21"/>
    </row>
    <row r="7" spans="1:17" ht="15">
      <c r="A7" s="20"/>
      <c r="C7" s="19"/>
      <c r="D7" s="19"/>
      <c r="E7" s="37"/>
      <c r="F7" s="19"/>
      <c r="G7" s="19"/>
      <c r="H7" s="19"/>
      <c r="I7" s="19"/>
      <c r="J7" s="19"/>
      <c r="K7" s="19"/>
      <c r="L7" s="19"/>
      <c r="Q7" s="21"/>
    </row>
    <row r="8" spans="1:17" ht="15">
      <c r="A8" s="20"/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Q8" s="21"/>
    </row>
    <row r="9" spans="2:17" ht="15">
      <c r="B9" s="20"/>
      <c r="Q9" s="21"/>
    </row>
    <row r="10" spans="1:14" s="20" customFormat="1" ht="74.25" customHeight="1">
      <c r="A10" s="31" t="s">
        <v>41</v>
      </c>
      <c r="B10" s="31" t="s">
        <v>16</v>
      </c>
      <c r="C10" s="31" t="s">
        <v>17</v>
      </c>
      <c r="D10" s="31" t="s">
        <v>55</v>
      </c>
      <c r="E10" s="48" t="s">
        <v>66</v>
      </c>
      <c r="F10" s="49"/>
      <c r="G10" s="31" t="str">
        <f>"Nazwa handlowa /
"&amp;C10&amp;" / 
"&amp;D10</f>
        <v>Nazwa handlowa /
Dawka / 
Postać /Opakowanie</v>
      </c>
      <c r="H10" s="31" t="s">
        <v>70</v>
      </c>
      <c r="I10" s="31" t="str">
        <f>B10</f>
        <v>Skład</v>
      </c>
      <c r="J10" s="31" t="s">
        <v>58</v>
      </c>
      <c r="K10" s="31" t="s">
        <v>35</v>
      </c>
      <c r="L10" s="31" t="s">
        <v>36</v>
      </c>
      <c r="M10" s="31" t="s">
        <v>37</v>
      </c>
      <c r="N10" s="31" t="s">
        <v>18</v>
      </c>
    </row>
    <row r="11" spans="1:14" s="20" customFormat="1" ht="107.25" customHeight="1">
      <c r="A11" s="50" t="s">
        <v>3</v>
      </c>
      <c r="B11" s="87" t="s">
        <v>129</v>
      </c>
      <c r="C11" s="87" t="s">
        <v>130</v>
      </c>
      <c r="D11" s="87" t="s">
        <v>131</v>
      </c>
      <c r="E11" s="108">
        <v>3600</v>
      </c>
      <c r="F11" s="86" t="s">
        <v>44</v>
      </c>
      <c r="G11" s="51" t="s">
        <v>56</v>
      </c>
      <c r="H11" s="31"/>
      <c r="I11" s="31"/>
      <c r="J11" s="31"/>
      <c r="K11" s="31"/>
      <c r="L11" s="51" t="str">
        <f>IF(K11=0,"0,00",IF(K11&gt;0,ROUND(E11/K11,2)))</f>
        <v>0,00</v>
      </c>
      <c r="M11" s="31"/>
      <c r="N11" s="54">
        <f>ROUND(L11*ROUND(M11,2),2)</f>
        <v>0</v>
      </c>
    </row>
    <row r="12" spans="1:14" s="20" customFormat="1" ht="99.75" customHeight="1">
      <c r="A12" s="50" t="s">
        <v>4</v>
      </c>
      <c r="B12" s="87" t="s">
        <v>132</v>
      </c>
      <c r="C12" s="87" t="s">
        <v>133</v>
      </c>
      <c r="D12" s="87" t="s">
        <v>134</v>
      </c>
      <c r="E12" s="108">
        <v>2000</v>
      </c>
      <c r="F12" s="86" t="s">
        <v>44</v>
      </c>
      <c r="G12" s="51" t="s">
        <v>56</v>
      </c>
      <c r="H12" s="31"/>
      <c r="I12" s="31"/>
      <c r="J12" s="31"/>
      <c r="K12" s="31"/>
      <c r="L12" s="51" t="str">
        <f>IF(K12=0,"0,00",IF(K12&gt;0,ROUND(E12/K12,2)))</f>
        <v>0,00</v>
      </c>
      <c r="M12" s="31"/>
      <c r="N12" s="54">
        <f>ROUND(L12*ROUND(M12,2),2)</f>
        <v>0</v>
      </c>
    </row>
    <row r="13" spans="1:14" ht="90">
      <c r="A13" s="50" t="s">
        <v>5</v>
      </c>
      <c r="B13" s="78" t="s">
        <v>89</v>
      </c>
      <c r="C13" s="70" t="s">
        <v>135</v>
      </c>
      <c r="D13" s="89" t="s">
        <v>134</v>
      </c>
      <c r="E13" s="71">
        <v>1000</v>
      </c>
      <c r="F13" s="86" t="s">
        <v>44</v>
      </c>
      <c r="G13" s="51" t="s">
        <v>56</v>
      </c>
      <c r="H13" s="52"/>
      <c r="I13" s="52"/>
      <c r="J13" s="53"/>
      <c r="K13" s="51"/>
      <c r="L13" s="51" t="str">
        <f>IF(K13=0,"0,00",IF(K13&gt;0,ROUND(E13/K13,2)))</f>
        <v>0,00</v>
      </c>
      <c r="M13" s="51"/>
      <c r="N13" s="54">
        <f>ROUND(L13*ROUND(M13,2),2)</f>
        <v>0</v>
      </c>
    </row>
    <row r="14" spans="1:17" ht="15">
      <c r="A14" s="19"/>
      <c r="B14" s="19"/>
      <c r="C14" s="19"/>
      <c r="D14" s="19"/>
      <c r="E14" s="37"/>
      <c r="F14" s="19"/>
      <c r="G14" s="19"/>
      <c r="H14" s="19"/>
      <c r="I14" s="19"/>
      <c r="J14" s="19"/>
      <c r="K14" s="19"/>
      <c r="L14" s="19"/>
      <c r="M14" s="19"/>
      <c r="N14" s="19"/>
      <c r="Q14" s="21"/>
    </row>
    <row r="15" spans="1:17" ht="23.25" customHeight="1">
      <c r="A15" s="19"/>
      <c r="B15" s="131"/>
      <c r="C15" s="131"/>
      <c r="D15" s="131"/>
      <c r="E15" s="131"/>
      <c r="F15" s="131"/>
      <c r="G15" s="131"/>
      <c r="H15" s="19"/>
      <c r="I15" s="19"/>
      <c r="J15" s="19"/>
      <c r="K15" s="19"/>
      <c r="L15" s="19"/>
      <c r="M15" s="19"/>
      <c r="N15" s="19"/>
      <c r="Q15" s="21"/>
    </row>
    <row r="16" spans="2:17" ht="22.5" customHeight="1">
      <c r="B16" s="131"/>
      <c r="C16" s="134"/>
      <c r="Q16" s="21"/>
    </row>
    <row r="17" ht="15">
      <c r="Q17" s="21"/>
    </row>
    <row r="18" ht="15">
      <c r="Q18" s="21"/>
    </row>
    <row r="19" ht="15">
      <c r="Q19" s="21"/>
    </row>
    <row r="20" ht="15">
      <c r="Q20" s="21"/>
    </row>
    <row r="21" ht="15">
      <c r="Q21" s="21"/>
    </row>
    <row r="22" ht="15">
      <c r="Q22" s="21"/>
    </row>
    <row r="23" ht="15">
      <c r="Q23" s="21"/>
    </row>
    <row r="24" ht="15">
      <c r="Q24" s="21"/>
    </row>
    <row r="25" ht="15">
      <c r="Q25" s="21"/>
    </row>
    <row r="26" ht="15">
      <c r="Q26" s="21"/>
    </row>
    <row r="27" ht="15">
      <c r="Q27" s="21"/>
    </row>
    <row r="28" ht="15">
      <c r="Q28" s="21"/>
    </row>
    <row r="29" ht="15">
      <c r="Q29" s="21"/>
    </row>
    <row r="30" ht="15">
      <c r="Q30" s="21"/>
    </row>
    <row r="31" ht="15">
      <c r="Q31" s="21"/>
    </row>
    <row r="32" ht="15">
      <c r="Q32" s="21"/>
    </row>
    <row r="33" ht="15">
      <c r="Q33" s="21"/>
    </row>
    <row r="34" ht="15">
      <c r="Q34" s="21"/>
    </row>
    <row r="35" ht="15">
      <c r="Q35" s="21"/>
    </row>
    <row r="36" ht="15">
      <c r="Q36" s="21"/>
    </row>
    <row r="37" ht="15">
      <c r="Q37" s="21"/>
    </row>
    <row r="38" ht="15">
      <c r="Q38" s="21"/>
    </row>
    <row r="39" ht="15">
      <c r="Q39" s="21"/>
    </row>
    <row r="40" ht="15">
      <c r="Q40" s="21"/>
    </row>
    <row r="41" ht="15">
      <c r="Q41" s="21"/>
    </row>
    <row r="42" ht="15">
      <c r="Q42" s="21"/>
    </row>
    <row r="43" ht="15">
      <c r="Q43" s="21"/>
    </row>
    <row r="44" ht="15">
      <c r="Q44" s="21"/>
    </row>
    <row r="45" ht="15">
      <c r="Q45" s="21"/>
    </row>
    <row r="46" ht="15">
      <c r="Q46" s="21"/>
    </row>
    <row r="47" ht="15">
      <c r="Q47" s="21"/>
    </row>
    <row r="48" ht="15">
      <c r="Q48" s="21"/>
    </row>
    <row r="49" ht="15">
      <c r="Q49" s="21"/>
    </row>
  </sheetData>
  <sheetProtection/>
  <mergeCells count="4">
    <mergeCell ref="G2:I2"/>
    <mergeCell ref="H6:I6"/>
    <mergeCell ref="B15:G15"/>
    <mergeCell ref="B16:C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2021-07-02T08:10:08Z</cp:lastPrinted>
  <dcterms:created xsi:type="dcterms:W3CDTF">2003-05-16T10:10:29Z</dcterms:created>
  <dcterms:modified xsi:type="dcterms:W3CDTF">2021-07-02T08:17:40Z</dcterms:modified>
  <cp:category/>
  <cp:version/>
  <cp:contentType/>
  <cp:contentStatus/>
</cp:coreProperties>
</file>