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18" activeTab="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s>
  <definedNames/>
  <calcPr fullCalcOnLoad="1"/>
</workbook>
</file>

<file path=xl/sharedStrings.xml><?xml version="1.0" encoding="utf-8"?>
<sst xmlns="http://schemas.openxmlformats.org/spreadsheetml/2006/main" count="396" uniqueCount="176">
  <si>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</si>
  <si>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</si>
  <si>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</si>
  <si>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</si>
  <si>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</si>
  <si>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</si>
  <si>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</si>
  <si>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</si>
  <si>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</si>
  <si>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</si>
  <si>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</si>
  <si>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</si>
  <si>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</si>
  <si>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</si>
  <si>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</si>
  <si>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</si>
  <si>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</si>
  <si>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</si>
  <si>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</si>
  <si>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</si>
  <si>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</si>
  <si>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</si>
  <si>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</si>
  <si>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</si>
  <si>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</si>
  <si>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</si>
  <si>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</si>
  <si>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</si>
  <si>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</si>
  <si>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</si>
  <si>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</si>
  <si>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</si>
  <si>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</si>
  <si>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</si>
  <si>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</si>
  <si>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</si>
  <si>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</si>
  <si>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</si>
  <si>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</si>
  <si>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</si>
  <si>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</si>
  <si>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</si>
  <si>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</si>
  <si>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</si>
  <si>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</si>
  <si>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</si>
  <si>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</si>
  <si>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</si>
  <si>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</si>
  <si>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Nazwa zamówienia</t>
  </si>
  <si>
    <t>Numer sprawy</t>
  </si>
  <si>
    <t>adres (siedziba) Wykonawcy:</t>
  </si>
  <si>
    <t>Oferujemy wykonanie przedmiotu zamówienia za cenę:</t>
  </si>
  <si>
    <t>NIP</t>
  </si>
  <si>
    <t>REGON</t>
  </si>
  <si>
    <t>osoba do kontaktu</t>
  </si>
  <si>
    <t>telefon</t>
  </si>
  <si>
    <t>faks</t>
  </si>
  <si>
    <t>email</t>
  </si>
  <si>
    <t>FORMULARZ OFERTY</t>
  </si>
  <si>
    <t>Postać /Opakowanie</t>
  </si>
  <si>
    <t>Nazwa handlowa:
Dawka:
Postać/ Opakowanie:</t>
  </si>
  <si>
    <t>Załącznik nr 1 do specyfikacji</t>
  </si>
  <si>
    <t>załącznik nr 1a do specyfikacji</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</si>
  <si>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</si>
  <si>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</si>
  <si>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</si>
  <si>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</si>
  <si>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</si>
  <si>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</si>
  <si>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</si>
  <si>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</si>
  <si>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Postać/Opakowanie</t>
  </si>
  <si>
    <t xml:space="preserve">Ilość </t>
  </si>
  <si>
    <t>postać stała doustna</t>
  </si>
  <si>
    <t xml:space="preserve">Nazwa handlowa:
Dawka:
Postać/ Opakowanie:
</t>
  </si>
  <si>
    <t xml:space="preserve">
</t>
  </si>
  <si>
    <t xml:space="preserve">Dostawa różych produktów do Apteki Szpitala Uniwersyteckiego w Krakowie </t>
  </si>
  <si>
    <t>Oświadczamy, że termin płatności wynosi 60 dni.</t>
  </si>
  <si>
    <t>DFP.271.99.2018.AJ</t>
  </si>
  <si>
    <t>300 mcg/ml
(30 mln
j.m./ml)</t>
  </si>
  <si>
    <t>roztwór do wstrz.; fiolki</t>
  </si>
  <si>
    <t>50 mg x 30 tabl powl.                                                                           (3 blistry po 10 szt)</t>
  </si>
  <si>
    <t>Białe, powlekane, owalne, obustronnie wypukłe, 10 x 5 mm tabletki, z rowkiem po jednej stronie
i wytłoczoną literą L po drugiej.</t>
  </si>
  <si>
    <t>opakowań a 30 tabl</t>
  </si>
  <si>
    <t>Doxazosinum</t>
  </si>
  <si>
    <t>Kalii citras +                                                                              Kalii hydrogenocarbonas</t>
  </si>
  <si>
    <t>4 mg</t>
  </si>
  <si>
    <t>782 mg K+ / 3 g</t>
  </si>
  <si>
    <t>granulat musujący bezcukrowy, sasz.</t>
  </si>
  <si>
    <t xml:space="preserve">Natrii valproas + Acidum valproicum </t>
  </si>
  <si>
    <t>(666,60 mg + 290,27 mg)/sasz.</t>
  </si>
  <si>
    <t>granulat o przedłużonym uwalnianiu</t>
  </si>
  <si>
    <t>10 ml</t>
  </si>
  <si>
    <t>krople doustne, 10 ml</t>
  </si>
  <si>
    <t>Modyfik. mleko w proszku przeznaczone dla niemowląt od urodzenia z tendencją do ulewań po posiłkach. Zawiera mączkę z ziaren chlebowca świętojańskiego. Zawiera dodatek wielonienasyconych kwasów tłuszczowych.</t>
  </si>
  <si>
    <t>białko 1,6 g/100 ml. Tłuszcz 3,5 g/100 ml( nasycone kwasy tłuszczowe 3,5 g/ 100 ml, Jednonienasycone kwasy tłuszczowe 1,3g/100 ml , wielonienasycone kwasy tłuszczowe 0,6g/100 ml), Węglowodany 7 g/100 ml (w tym laktoza 6,1 g/100 ml). Składniki mineralne. Witaminy. Nukleotydy. DHA 6,7 mg/100 ml  Wzbogacony w taurynę, inozytol i cholinę. Wartość energetyczna 66 kcal/100 ml (275 kJ/100 ml). Osmolarność 260 mOsmol/l. Produkt bezglutenowy</t>
  </si>
  <si>
    <t>proszek; 400 g;</t>
  </si>
  <si>
    <t>Olej MCT, chlorowodorek pirydoksyny, L-metylofolian wapnia, cyjanokobalamina</t>
  </si>
  <si>
    <t>4 ml</t>
  </si>
  <si>
    <t>Krople 4ml</t>
  </si>
  <si>
    <t>Ibuprofenum**</t>
  </si>
  <si>
    <t>400 mg</t>
  </si>
  <si>
    <t>Tropicamidum +
Phenylephrini
hydrochloridum +
Lidocaini hydrochloridum</t>
  </si>
  <si>
    <t>roztwór do
wstrzykiwań</t>
  </si>
  <si>
    <t>(0,2 mg +3,1 mg + 10
mg)/ml; 0,6 ml</t>
  </si>
  <si>
    <t>Woda oczyszczona, glicerol, hydroksyetyloceluloza, chlorek sodu, hialuronian sodu, octan chlorheksydyny</t>
  </si>
  <si>
    <t>50 g</t>
  </si>
  <si>
    <t>żel nawilżająco-łagodzący do nosa</t>
  </si>
  <si>
    <t>Ropivacaini
hydrochloridum</t>
  </si>
  <si>
    <t>0,2G/100 ML</t>
  </si>
  <si>
    <t>roztwór do infuzji; amp.</t>
  </si>
  <si>
    <t>Amoxicillinum
+ Acidum clavulanicum</t>
  </si>
  <si>
    <t>2000 mg +
200 mg</t>
  </si>
  <si>
    <t>proszek do
sporządzania
roztworu do infuz</t>
  </si>
  <si>
    <t>250 mg</t>
  </si>
  <si>
    <t>kapsułki miękkie*</t>
  </si>
  <si>
    <t>* opakowanie max 30 szt</t>
  </si>
  <si>
    <t>Oxycodoni hydrochloridum</t>
  </si>
  <si>
    <t>opakowań</t>
  </si>
  <si>
    <t>50 mg/ml; 1ml x 5 amp</t>
  </si>
  <si>
    <t>rozt do wstrzk i infuzji ;    5 amp</t>
  </si>
  <si>
    <t>Sildenafil citras pro receptura</t>
  </si>
  <si>
    <t>1 g</t>
  </si>
  <si>
    <t>pro receptura</t>
  </si>
  <si>
    <t>opakowań a 1 g</t>
  </si>
  <si>
    <t>Thiaminum^</t>
  </si>
  <si>
    <t>100mg/ 2ml</t>
  </si>
  <si>
    <t>roztwór do wstrz. dożylnych</t>
  </si>
  <si>
    <t>Preparat zawierający : Sodium Laureth Sulfate, PEG-7-Glyceryl Cocoate, bez barwników i substancji zapachowych, przeznaczony do mycia rąk przed chirurgiczną i po higienicznej dezynfekcji rąk**</t>
  </si>
  <si>
    <t>pH: neutralne
rodzaj pojemnika: butelka
pojemność: 0,5 l   + 1500 pompek na 1500 szt preparatu</t>
  </si>
  <si>
    <t>Preparat do chirurgicznej i higienicznej dezynfekcji rąk  o składzie : etanol 89 g, vit. E, glicederyna, pantenol;  o spektrum: bakterie, Tbc,wirusy (HBV, HCV, HIV, Noro, ROTA, Polio), drożdże;**</t>
  </si>
  <si>
    <t>Żel do higienicznej i chirurgicznej dezynfekcji rąk metodą wcierania. Działa bakteriobójczo i wirusobójczo. Spełnia wymagania norm EN 14476 (wirusobójcza), EN 1040 i EN 13727 (bakteriobójcze), EN 1275 (drożdżo- i grzybobójcza), EN 14348 (przewciwko TbC), EN 1500, EN 12791 (dla zastosowań chirurgicznych). Zawiera składniki nawilżające, które poprawiają stan skóry rąk, testowany dermatologicznie, hipoalergiczny. Nie wymaga spłukiwania ani wycierania, dobrze wchłanialny, nie wpływa negatywnie na rękawice gumowe, winylowe, lateksowe.*</t>
  </si>
  <si>
    <t>główne substancje czynne: 70% etanol, propan-2-ol, glukonian miedzi
spektrum działania: B, Tbc, F, V (Adeno, Rota, Herpes, RSV, HBV, HIV, Polio)
pH: 3,8-5,2
rodzaj pojemnika: wkład 
pojemność: 1200 ml</t>
  </si>
  <si>
    <t>*wymagana karta charakterystyki produktu niebezpiecznego</t>
  </si>
  <si>
    <t>^ czasowe dopuszczenie lub import docelowy</t>
  </si>
  <si>
    <t>** opakowanie nie większe niż 30 szt</t>
  </si>
  <si>
    <t>Wytwórca</t>
  </si>
  <si>
    <t>Podmiot Odpowiedzialny (dot. poz. 4, 5, 6, 7)
Producent
(poz. 1, 2, 3)</t>
  </si>
  <si>
    <t>Kod EAN (nie dotyczy poz. 1, 2, 3)</t>
  </si>
  <si>
    <t>Oświadczamy, że zamówienie będziemy wykonywać do czasu wyczerpania ilości produktów określonych w załączniku nr 1a do specyfikacji, nie dłużej jednak niż przez 5 miesięcy</t>
  </si>
  <si>
    <t>Oświadczamy, że wybór naszej oferty BĘDZIE / NIE BĘDZIE (niepotrzebne skreślić) prowadzić do powstania u Zamawiającego obowiązku podatkowego zgodnie z przepisami o podatku od towarów i usług. Wraz ze złożonym oświadczeniem, podajemy nazwę (rodzaj) towaru lub usługi, których dostawa lub świadczenie będzie prowadzić do jego powstania tj. ………………………...
.…………….………...………, oraz w pkt. 1 wskazujemy jego wartość bez kwoty podatku VAT. 
(UWAGA! - brak skreśleń i oświadczenia w tym zakresie ze strony Wykonawcy oznacza, że oferta Wykonawcy składającego ofertę nie będzie prowadzić do powstania u Zamawiającego obowiązku podatkowego.)</t>
  </si>
  <si>
    <t>12.</t>
  </si>
  <si>
    <t>13.</t>
  </si>
  <si>
    <t>Oświadczamy, że oferowane przez nas w części: 1-3; 4 (poz. 4-7); 5 – 7; 10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</si>
  <si>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9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</si>
  <si>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 wykaz C Obwieszczenia MZ aktualny na dzień składania oferty</t>
  </si>
  <si>
    <t>Przeznaczenie preparatu</t>
  </si>
  <si>
    <t>Parametry użytkowe</t>
  </si>
  <si>
    <t xml:space="preserve">Nazwa handlowa </t>
  </si>
  <si>
    <t>Producent</t>
  </si>
  <si>
    <t>Kod EAN lub inny kod odpowiadający kodowi EAN (jeżeli dotyczy)</t>
  </si>
  <si>
    <t>Oferowana ilość</t>
  </si>
  <si>
    <t>Cena brutto jednego opakowania</t>
  </si>
  <si>
    <t>pH:
rodzaj pojemnika:
pojemność:</t>
  </si>
  <si>
    <t>pH:
spektrum działania:
higieniczna dezynfekcja rąk:                                                                                                                                                                                                                                                                                                                                                                                                         chirurgiczna dezynfekcja rąk:
rodzaj pojemnika:
pojemność:</t>
  </si>
  <si>
    <t>Cena jednostkowa brutto</t>
  </si>
  <si>
    <t>kompleks na bazie dwutlenku tytanu kowalencyjnie związanego z jednowartościowymi jonami srebra, kaolin medyczny, Kwas hialuranowy</t>
  </si>
  <si>
    <t>125 ml</t>
  </si>
  <si>
    <t>suchy spray w proszku</t>
  </si>
  <si>
    <t>Oświadczamy, że oferowane przez nas w części 11 poz 1 produkty kosmetyczne są dopuszczone do obrotu i używania na terenie Polski na zasadach określonych w ustawie o kosmetykach oraz zgłoszone do Krajowego Systemu Informowania o Kosmetykach wprowadzonych do obrotu. Jednocześnie oświadczamy, że na każdorazowe wezwanie Zamawiającego przedstawimy dokumenty dopuszczające do obrotu i używania na terenie Polski (dotyczy wykonawców oferujących kosmetyki)</t>
  </si>
  <si>
    <t>Oświadczamy, że oferowane przez nas w części 11 poz. 2, 12 produkty biobójcze są dopuszczone do obrotu na terenie Polski na zasadach określonych w ustawie o  produktach biobójczych.  Jednocześnie oświadczamy, że na każdorazowe wezwanie Zamawiającego przedstawimy dokumenty dopuszczające do obrotu na terenie Polski. (dotyczy wykonawców oferujących produkty biobójcze)</t>
  </si>
  <si>
    <t>14.</t>
  </si>
  <si>
    <r>
      <t>Oświadcz</t>
    </r>
    <r>
      <rPr>
        <sz val="11"/>
        <rFont val="Times New Roman"/>
        <family val="1"/>
      </rPr>
      <t>amy że surowce farmaceutyczne, stanowiące przedmiot zamówienia w zakresie części 8, należy rozumieć surowce farmaceutyczne w rozumieniu ustawy Prawo farmaceutyczne z dnia 6 września 2001 roku.</t>
    </r>
  </si>
  <si>
    <t>Filgrastimum*</t>
  </si>
  <si>
    <r>
      <t>Oferowana ilość opakowań</t>
    </r>
    <r>
      <rPr>
        <b/>
        <sz val="11"/>
        <color indexed="8"/>
        <rFont val="Times New Roman"/>
        <family val="1"/>
      </rPr>
      <t xml:space="preserve"> jednostkowych </t>
    </r>
  </si>
  <si>
    <t xml:space="preserve">Cena brutto jednego opakowania jednostkowego  </t>
  </si>
  <si>
    <r>
      <t>Ilość</t>
    </r>
    <r>
      <rPr>
        <b/>
        <sz val="11"/>
        <color indexed="8"/>
        <rFont val="Times New Roman"/>
        <family val="1"/>
      </rPr>
      <t xml:space="preserve"> gramów</t>
    </r>
    <r>
      <rPr>
        <b/>
        <sz val="11"/>
        <rFont val="Times New Roman"/>
        <family val="1"/>
      </rPr>
      <t xml:space="preserve"> w opakowaniu jednostkowym</t>
    </r>
  </si>
  <si>
    <t xml:space="preserve">pH: 6,0 - 7,0
spektrum działania: B, V   Higieniczna dezynfekcja rąk: czas ekspozycji 20 sek.   Chirurgiczna dezynfekcja rąk:czas ekspozycji 90 sek    rodzaj pojemnika: butelka
pojemność: 0,5l   </t>
  </si>
  <si>
    <t>**wymagana karta charakterystyki produktu niebezpiecznego, wymagany jeden producent</t>
  </si>
  <si>
    <t>Nitroxolinum</t>
  </si>
  <si>
    <t>Sertralinum</t>
  </si>
  <si>
    <t>5 kropli zawiera: 1 miliard żywych komórek bakterii Lactobacillus rhamnosus GG, Białko 0,6 mg Węglowodany 1 mg Tłuszcz 221 mg;  produkt nie zawiera laktozy,  bezglutenowy,  przeznaczony do stosowania u noworodków, niemowląt, dzieci</t>
  </si>
  <si>
    <t>Oświadczamy, że oferowane przez nas w części: 4 (poz. 2-3)  dietetyczne środki spożywcze specjalnego przeznaczenia medycznego są dopuszczone do obrotu na zasadach określonych w ustawie o bezpieczeństwie żywności i żywienia.  (dotyczy wykonawców oferujących dietetyczne środki spożywcze specjalnego przeznaczenia medycznego)</t>
  </si>
  <si>
    <t>Oświadczamy, że oferowane przez nas w części 4 (poz. 1 ) suplementy diety są dopuszczone do obrotu na zasadach określonych w ustawie o bezpieczeństwie żywności i żywienia. (dotyczy wykonawców oferujących suplementy diety)</t>
  </si>
  <si>
    <t>15.</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</si>
</sst>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 mmmm\ yyyy"/>
  </numFmts>
  <fonts count="57">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b/>
      <sz val="11"/>
      <color indexed="8"/>
      <name val="Times New Roman"/>
      <family val="1"/>
    </font>
    <font>
      <b/>
      <sz val="11"/>
      <name val="Garamond"/>
      <family val="1"/>
    </font>
    <font>
      <sz val="11"/>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trike/>
      <sz val="11"/>
      <color indexed="10"/>
      <name val="Times New Roman"/>
      <family val="1"/>
    </font>
    <font>
      <sz val="9"/>
      <color indexed="8"/>
      <name val="Times New Roman"/>
      <family val="1"/>
    </font>
    <font>
      <b/>
      <sz val="11"/>
      <color indexed="10"/>
      <name val="Times New Roman"/>
      <family val="1"/>
    </font>
    <font>
      <sz val="11"/>
      <color indexed="10"/>
      <name val="Garamond"/>
      <family val="1"/>
    </font>
    <font>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b/>
      <strike/>
      <sz val="11"/>
      <color rgb="FFFF0000"/>
      <name val="Times New Roman"/>
      <family val="1"/>
    </font>
    <font>
      <sz val="9"/>
      <color theme="1"/>
      <name val="Times New Roman"/>
      <family val="1"/>
    </font>
    <font>
      <b/>
      <sz val="11"/>
      <color rgb="FFFF0000"/>
      <name val="Times New Roman"/>
      <family val="1"/>
    </font>
    <font>
      <sz val="11"/>
      <color rgb="FFFF0000"/>
      <name val="Garamond"/>
      <family val="1"/>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4"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9" fillId="32" borderId="0" applyNumberFormat="0" applyBorder="0" applyAlignment="0" applyProtection="0"/>
  </cellStyleXfs>
  <cellXfs count="117">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8"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5" fillId="0" borderId="11" xfId="42" applyNumberFormat="1" applyFont="1" applyFill="1" applyBorder="1" applyAlignment="1" applyProtection="1">
      <alignment horizontal="left" vertical="top" wrapText="1"/>
      <protection locked="0"/>
    </xf>
    <xf numFmtId="0" fontId="4" fillId="0" borderId="10" xfId="0" applyFont="1" applyFill="1" applyBorder="1" applyAlignment="1">
      <alignment horizontal="left" vertical="top" wrapText="1"/>
    </xf>
    <xf numFmtId="3" fontId="4" fillId="0" borderId="10" xfId="42" applyNumberFormat="1" applyFont="1" applyFill="1" applyBorder="1" applyAlignment="1">
      <alignment horizontal="left" vertical="top" wrapText="1"/>
    </xf>
    <xf numFmtId="0" fontId="4" fillId="0" borderId="0" xfId="0" applyFont="1" applyFill="1" applyAlignment="1" applyProtection="1">
      <alignment horizontal="right" vertical="top"/>
      <protection locked="0"/>
    </xf>
    <xf numFmtId="44" fontId="4" fillId="0" borderId="0" xfId="68"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protection locked="0"/>
    </xf>
    <xf numFmtId="0" fontId="50" fillId="0" borderId="10" xfId="0" applyFont="1" applyFill="1" applyBorder="1" applyAlignment="1">
      <alignment horizontal="left" vertical="top" wrapText="1"/>
    </xf>
    <xf numFmtId="3" fontId="50" fillId="0" borderId="10" xfId="42" applyNumberFormat="1" applyFont="1" applyFill="1" applyBorder="1" applyAlignment="1">
      <alignment horizontal="left" vertical="top" wrapText="1"/>
    </xf>
    <xf numFmtId="0" fontId="50" fillId="0" borderId="12"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3" fontId="4" fillId="0" borderId="0" xfId="42" applyNumberFormat="1" applyFont="1" applyFill="1" applyBorder="1" applyAlignment="1">
      <alignment horizontal="left" vertical="top" wrapText="1"/>
    </xf>
    <xf numFmtId="4" fontId="4" fillId="0" borderId="0" xfId="0" applyNumberFormat="1" applyFont="1" applyFill="1" applyBorder="1" applyAlignment="1" applyProtection="1">
      <alignment horizontal="left" vertical="top" wrapText="1" shrinkToFit="1"/>
      <protection locked="0"/>
    </xf>
    <xf numFmtId="1" fontId="4" fillId="0" borderId="0" xfId="0" applyNumberFormat="1" applyFont="1" applyFill="1" applyBorder="1" applyAlignment="1" applyProtection="1">
      <alignment horizontal="left" vertical="top" wrapText="1" shrinkToFit="1"/>
      <protection locked="0"/>
    </xf>
    <xf numFmtId="44" fontId="4" fillId="0" borderId="0" xfId="0"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3" xfId="0" applyFont="1" applyFill="1" applyBorder="1" applyAlignment="1">
      <alignment horizontal="left" vertical="top" wrapText="1"/>
    </xf>
    <xf numFmtId="3" fontId="4" fillId="0" borderId="13" xfId="42" applyNumberFormat="1" applyFont="1" applyFill="1" applyBorder="1" applyAlignment="1">
      <alignment horizontal="left" vertical="top" wrapText="1"/>
    </xf>
    <xf numFmtId="0" fontId="4" fillId="0" borderId="14" xfId="0" applyFont="1" applyFill="1" applyBorder="1" applyAlignment="1" applyProtection="1">
      <alignment horizontal="left" vertical="top" wrapText="1"/>
      <protection locked="0"/>
    </xf>
    <xf numFmtId="4" fontId="4" fillId="0" borderId="13" xfId="0" applyNumberFormat="1" applyFont="1" applyFill="1" applyBorder="1" applyAlignment="1" applyProtection="1">
      <alignment horizontal="left" vertical="top" wrapText="1" shrinkToFit="1"/>
      <protection locked="0"/>
    </xf>
    <xf numFmtId="1" fontId="4" fillId="0" borderId="13" xfId="0" applyNumberFormat="1" applyFont="1" applyFill="1" applyBorder="1" applyAlignment="1" applyProtection="1">
      <alignment horizontal="left" vertical="top" wrapText="1" shrinkToFit="1"/>
      <protection locked="0"/>
    </xf>
    <xf numFmtId="44" fontId="4" fillId="0" borderId="13" xfId="0" applyNumberFormat="1"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5" xfId="0" applyFont="1" applyFill="1" applyBorder="1" applyAlignment="1">
      <alignment horizontal="left" vertical="top" wrapText="1"/>
    </xf>
    <xf numFmtId="3" fontId="4" fillId="0" borderId="15" xfId="42" applyNumberFormat="1" applyFont="1" applyFill="1" applyBorder="1" applyAlignment="1">
      <alignment horizontal="left" vertical="top" wrapText="1"/>
    </xf>
    <xf numFmtId="4" fontId="4" fillId="0" borderId="15" xfId="0" applyNumberFormat="1" applyFont="1" applyFill="1" applyBorder="1" applyAlignment="1" applyProtection="1">
      <alignment horizontal="left" vertical="top" wrapText="1" shrinkToFit="1"/>
      <protection locked="0"/>
    </xf>
    <xf numFmtId="1" fontId="4" fillId="0" borderId="15" xfId="0" applyNumberFormat="1" applyFont="1" applyFill="1" applyBorder="1" applyAlignment="1" applyProtection="1">
      <alignment horizontal="left" vertical="top" wrapText="1" shrinkToFit="1"/>
      <protection locked="0"/>
    </xf>
    <xf numFmtId="44" fontId="4" fillId="0" borderId="15" xfId="0" applyNumberFormat="1" applyFont="1" applyFill="1" applyBorder="1" applyAlignment="1" applyProtection="1">
      <alignment horizontal="left" vertical="top" wrapText="1"/>
      <protection locked="0"/>
    </xf>
    <xf numFmtId="0" fontId="50" fillId="0" borderId="0" xfId="0" applyFont="1" applyFill="1" applyBorder="1" applyAlignment="1">
      <alignment horizontal="left" vertical="top" wrapText="1"/>
    </xf>
    <xf numFmtId="0" fontId="50" fillId="0" borderId="0" xfId="0" applyFont="1" applyFill="1" applyBorder="1" applyAlignment="1" applyProtection="1">
      <alignment horizontal="left" vertical="top" wrapText="1"/>
      <protection locked="0"/>
    </xf>
    <xf numFmtId="0" fontId="51" fillId="0" borderId="10" xfId="0" applyFont="1" applyFill="1" applyBorder="1" applyAlignment="1" applyProtection="1">
      <alignment horizontal="left" vertical="top" wrapText="1"/>
      <protection locked="0"/>
    </xf>
    <xf numFmtId="3" fontId="50" fillId="0" borderId="0" xfId="42" applyNumberFormat="1" applyFont="1" applyFill="1" applyBorder="1" applyAlignment="1">
      <alignment horizontal="left" vertical="top" wrapText="1"/>
    </xf>
    <xf numFmtId="0" fontId="4" fillId="0" borderId="0" xfId="0" applyFont="1" applyFill="1" applyBorder="1" applyAlignment="1">
      <alignment horizontal="left" vertical="top"/>
    </xf>
    <xf numFmtId="0" fontId="52"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10" xfId="0" applyFont="1" applyFill="1" applyBorder="1" applyAlignment="1">
      <alignment vertical="top" wrapText="1"/>
    </xf>
    <xf numFmtId="175" fontId="8" fillId="0" borderId="11" xfId="45" applyNumberFormat="1" applyFont="1" applyFill="1" applyBorder="1" applyAlignment="1" applyProtection="1">
      <alignment horizontal="left" vertical="top" wrapText="1"/>
      <protection locked="0"/>
    </xf>
    <xf numFmtId="0" fontId="9" fillId="0" borderId="12" xfId="0" applyFont="1" applyFill="1" applyBorder="1" applyAlignment="1">
      <alignment horizontal="left" vertical="top" wrapText="1"/>
    </xf>
    <xf numFmtId="0" fontId="9" fillId="0" borderId="0" xfId="0" applyFont="1" applyFill="1" applyBorder="1" applyAlignment="1" applyProtection="1">
      <alignment horizontal="justify" vertical="top" wrapText="1"/>
      <protection locked="0"/>
    </xf>
    <xf numFmtId="0" fontId="53" fillId="0" borderId="10" xfId="0" applyFont="1" applyFill="1" applyBorder="1" applyAlignment="1">
      <alignment horizontal="left" vertical="top" wrapText="1"/>
    </xf>
    <xf numFmtId="0" fontId="54" fillId="0" borderId="0" xfId="0" applyFont="1" applyFill="1" applyBorder="1" applyAlignment="1" applyProtection="1">
      <alignment horizontal="left" vertical="top" wrapText="1"/>
      <protection locked="0"/>
    </xf>
    <xf numFmtId="0" fontId="50" fillId="0" borderId="13" xfId="0" applyFont="1" applyFill="1" applyBorder="1" applyAlignment="1">
      <alignment horizontal="left" vertical="top" wrapText="1"/>
    </xf>
    <xf numFmtId="0" fontId="4" fillId="0" borderId="0" xfId="0" applyFont="1" applyFill="1" applyAlignment="1" applyProtection="1">
      <alignment vertical="top"/>
      <protection locked="0"/>
    </xf>
    <xf numFmtId="175" fontId="5" fillId="0" borderId="11" xfId="45" applyNumberFormat="1" applyFont="1" applyFill="1" applyBorder="1" applyAlignment="1" applyProtection="1">
      <alignment horizontal="left" vertical="top" wrapText="1"/>
      <protection locked="0"/>
    </xf>
    <xf numFmtId="0" fontId="4" fillId="0" borderId="12" xfId="0" applyFont="1" applyFill="1" applyBorder="1" applyAlignment="1">
      <alignment horizontal="left" vertical="top" wrapText="1"/>
    </xf>
    <xf numFmtId="0" fontId="5" fillId="0" borderId="10" xfId="0" applyFont="1" applyFill="1" applyBorder="1" applyAlignment="1">
      <alignment vertical="top" wrapText="1"/>
    </xf>
    <xf numFmtId="3" fontId="4" fillId="0" borderId="10" xfId="0" applyNumberFormat="1" applyFont="1" applyFill="1" applyBorder="1" applyAlignment="1">
      <alignment horizontal="left" vertical="top" wrapText="1"/>
    </xf>
    <xf numFmtId="0" fontId="4" fillId="0" borderId="10" xfId="0" applyNumberFormat="1" applyFont="1" applyFill="1" applyBorder="1" applyAlignment="1" applyProtection="1">
      <alignment horizontal="left" vertical="top" wrapText="1"/>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55" fillId="0" borderId="0"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justify"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 fillId="0" borderId="0" xfId="0" applyFont="1" applyFill="1" applyBorder="1" applyAlignment="1" applyProtection="1">
      <alignment horizontal="justify" vertical="top"/>
      <protection locked="0"/>
    </xf>
    <xf numFmtId="49" fontId="4" fillId="0" borderId="16"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50"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56" fillId="33" borderId="15" xfId="59" applyFont="1" applyFill="1" applyBorder="1" applyAlignment="1">
      <alignment horizontal="left" vertical="center" wrapText="1"/>
      <protection/>
    </xf>
    <xf numFmtId="0" fontId="4" fillId="0" borderId="13"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3" fontId="4" fillId="0" borderId="13" xfId="0" applyNumberFormat="1" applyFont="1" applyFill="1" applyBorder="1" applyAlignment="1" applyProtection="1">
      <alignment horizontal="left" vertical="top" wrapText="1"/>
      <protection locked="0"/>
    </xf>
    <xf numFmtId="3" fontId="4" fillId="0" borderId="17" xfId="0"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44" fontId="4" fillId="0" borderId="13" xfId="0" applyNumberFormat="1" applyFont="1" applyFill="1" applyBorder="1" applyAlignment="1" applyProtection="1">
      <alignment horizontal="left" vertical="top" wrapText="1"/>
      <protection locked="0"/>
    </xf>
    <xf numFmtId="44" fontId="4" fillId="0" borderId="17" xfId="0" applyNumberFormat="1" applyFont="1" applyFill="1" applyBorder="1" applyAlignment="1" applyProtection="1">
      <alignment horizontal="left" vertical="top"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Normalny_Arkusz1"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2"/>
  <sheetViews>
    <sheetView showGridLines="0" zoomScale="93" zoomScaleNormal="93" zoomScaleSheetLayoutView="85" zoomScalePageLayoutView="115" workbookViewId="0" topLeftCell="A43">
      <selection activeCell="C47" sqref="C47:E47"/>
    </sheetView>
  </sheetViews>
  <sheetFormatPr defaultColWidth="9.00390625" defaultRowHeight="12.75"/>
  <cols>
    <col min="1" max="1" width="9.125" style="9" customWidth="1"/>
    <col min="2" max="2" width="6.125" style="9" customWidth="1"/>
    <col min="3" max="4" width="30.00390625" style="9" customWidth="1"/>
    <col min="5" max="5" width="41.625" style="19" customWidth="1"/>
    <col min="6" max="9" width="9.125" style="9" customWidth="1"/>
    <col min="10" max="10" width="51.75390625" style="9" customWidth="1"/>
    <col min="11" max="12" width="16.125" style="9" customWidth="1"/>
    <col min="13" max="16384" width="9.125" style="9" customWidth="1"/>
  </cols>
  <sheetData>
    <row r="1" ht="15">
      <c r="E1" s="7" t="s">
        <v>62</v>
      </c>
    </row>
    <row r="2" spans="3:5" ht="15">
      <c r="C2" s="18"/>
      <c r="D2" s="18" t="s">
        <v>59</v>
      </c>
      <c r="E2" s="18"/>
    </row>
    <row r="4" spans="3:4" ht="15">
      <c r="C4" s="9" t="s">
        <v>50</v>
      </c>
      <c r="D4" s="64" t="s">
        <v>79</v>
      </c>
    </row>
    <row r="6" spans="3:5" ht="18" customHeight="1">
      <c r="C6" s="9" t="s">
        <v>49</v>
      </c>
      <c r="D6" s="90" t="s">
        <v>77</v>
      </c>
      <c r="E6" s="90"/>
    </row>
    <row r="8" spans="3:5" ht="15">
      <c r="C8" s="21" t="s">
        <v>44</v>
      </c>
      <c r="D8" s="100"/>
      <c r="E8" s="101"/>
    </row>
    <row r="9" spans="3:5" ht="15">
      <c r="C9" s="21" t="s">
        <v>51</v>
      </c>
      <c r="D9" s="96"/>
      <c r="E9" s="97"/>
    </row>
    <row r="10" spans="3:5" ht="15">
      <c r="C10" s="21" t="s">
        <v>43</v>
      </c>
      <c r="D10" s="94"/>
      <c r="E10" s="95"/>
    </row>
    <row r="11" spans="3:5" ht="15">
      <c r="C11" s="21" t="s">
        <v>53</v>
      </c>
      <c r="D11" s="94"/>
      <c r="E11" s="95"/>
    </row>
    <row r="12" spans="3:5" ht="15">
      <c r="C12" s="21" t="s">
        <v>54</v>
      </c>
      <c r="D12" s="94"/>
      <c r="E12" s="95"/>
    </row>
    <row r="13" spans="3:5" ht="15">
      <c r="C13" s="21" t="s">
        <v>55</v>
      </c>
      <c r="D13" s="94"/>
      <c r="E13" s="95"/>
    </row>
    <row r="14" spans="3:5" ht="15">
      <c r="C14" s="21" t="s">
        <v>56</v>
      </c>
      <c r="D14" s="94"/>
      <c r="E14" s="95"/>
    </row>
    <row r="15" spans="3:5" ht="15">
      <c r="C15" s="21" t="s">
        <v>57</v>
      </c>
      <c r="D15" s="94"/>
      <c r="E15" s="95"/>
    </row>
    <row r="16" spans="3:5" ht="15">
      <c r="C16" s="21" t="s">
        <v>58</v>
      </c>
      <c r="D16" s="94"/>
      <c r="E16" s="95"/>
    </row>
    <row r="17" spans="4:5" ht="15">
      <c r="D17" s="6"/>
      <c r="E17" s="22"/>
    </row>
    <row r="18" spans="3:5" ht="15">
      <c r="C18" s="85" t="s">
        <v>52</v>
      </c>
      <c r="D18" s="99"/>
      <c r="E18" s="23"/>
    </row>
    <row r="19" spans="4:5" ht="15">
      <c r="D19" s="1"/>
      <c r="E19" s="23"/>
    </row>
    <row r="20" spans="3:5" ht="21" customHeight="1">
      <c r="C20" s="5" t="s">
        <v>18</v>
      </c>
      <c r="D20" s="24" t="s">
        <v>1</v>
      </c>
      <c r="E20" s="6"/>
    </row>
    <row r="21" spans="3:5" ht="15">
      <c r="C21" s="21" t="s">
        <v>25</v>
      </c>
      <c r="D21" s="25">
        <f>'część (1)'!H$6</f>
        <v>0</v>
      </c>
      <c r="E21" s="26"/>
    </row>
    <row r="22" spans="3:5" ht="15">
      <c r="C22" s="21" t="s">
        <v>26</v>
      </c>
      <c r="D22" s="25">
        <f>'część (2)'!H$6</f>
        <v>0</v>
      </c>
      <c r="E22" s="26"/>
    </row>
    <row r="23" spans="3:5" ht="15">
      <c r="C23" s="21" t="s">
        <v>27</v>
      </c>
      <c r="D23" s="25">
        <f>'część (3)'!H$6</f>
        <v>0</v>
      </c>
      <c r="E23" s="26"/>
    </row>
    <row r="24" spans="3:5" ht="15">
      <c r="C24" s="21" t="s">
        <v>28</v>
      </c>
      <c r="D24" s="25">
        <f>'część (4)'!H$6</f>
        <v>0</v>
      </c>
      <c r="E24" s="26"/>
    </row>
    <row r="25" spans="3:5" ht="15">
      <c r="C25" s="21" t="s">
        <v>29</v>
      </c>
      <c r="D25" s="25">
        <f>'część (5)'!H$6</f>
        <v>0</v>
      </c>
      <c r="E25" s="26"/>
    </row>
    <row r="26" spans="3:5" ht="15">
      <c r="C26" s="21" t="s">
        <v>30</v>
      </c>
      <c r="D26" s="25">
        <f>'część (6)'!H$6</f>
        <v>0</v>
      </c>
      <c r="E26" s="26"/>
    </row>
    <row r="27" spans="3:5" ht="15">
      <c r="C27" s="21" t="s">
        <v>31</v>
      </c>
      <c r="D27" s="25">
        <f>'część (7)'!H$6</f>
        <v>0</v>
      </c>
      <c r="E27" s="26"/>
    </row>
    <row r="28" spans="3:5" ht="15">
      <c r="C28" s="21" t="s">
        <v>32</v>
      </c>
      <c r="D28" s="25">
        <f>'część (8)'!H$6</f>
        <v>0</v>
      </c>
      <c r="E28" s="26"/>
    </row>
    <row r="29" spans="3:5" ht="15">
      <c r="C29" s="21" t="s">
        <v>33</v>
      </c>
      <c r="D29" s="25">
        <f>'część (9)'!H$6</f>
        <v>0</v>
      </c>
      <c r="E29" s="26"/>
    </row>
    <row r="30" spans="3:5" ht="15">
      <c r="C30" s="21" t="s">
        <v>34</v>
      </c>
      <c r="D30" s="25">
        <f>'część (10)'!H$6</f>
        <v>0</v>
      </c>
      <c r="E30" s="26"/>
    </row>
    <row r="31" spans="3:5" ht="15">
      <c r="C31" s="21" t="s">
        <v>35</v>
      </c>
      <c r="D31" s="25">
        <f>'część (11)'!H$6</f>
        <v>0</v>
      </c>
      <c r="E31" s="26"/>
    </row>
    <row r="32" spans="3:5" ht="15">
      <c r="C32" s="21" t="s">
        <v>36</v>
      </c>
      <c r="D32" s="25">
        <f>'część (12)'!H$6</f>
        <v>0</v>
      </c>
      <c r="E32" s="26"/>
    </row>
    <row r="33" spans="4:5" ht="15" hidden="1">
      <c r="D33" s="40"/>
      <c r="E33" s="26"/>
    </row>
    <row r="34" spans="4:5" ht="15" hidden="1">
      <c r="D34" s="40"/>
      <c r="E34" s="26"/>
    </row>
    <row r="35" spans="4:5" ht="2.25" customHeight="1" hidden="1">
      <c r="D35" s="40"/>
      <c r="E35" s="26"/>
    </row>
    <row r="36" spans="4:5" ht="2.25" customHeight="1" hidden="1">
      <c r="D36" s="40"/>
      <c r="E36" s="26"/>
    </row>
    <row r="37" spans="4:5" ht="0.75" customHeight="1" hidden="1">
      <c r="D37" s="40"/>
      <c r="E37" s="26"/>
    </row>
    <row r="38" spans="4:5" ht="15" hidden="1">
      <c r="D38" s="40"/>
      <c r="E38" s="26"/>
    </row>
    <row r="39" spans="4:5" ht="14.25" customHeight="1">
      <c r="D39" s="40"/>
      <c r="E39" s="26"/>
    </row>
    <row r="40" spans="2:5" ht="21" customHeight="1">
      <c r="B40" s="9" t="s">
        <v>2</v>
      </c>
      <c r="C40" s="98" t="s">
        <v>78</v>
      </c>
      <c r="D40" s="98"/>
      <c r="E40" s="98"/>
    </row>
    <row r="41" spans="2:5" ht="111" customHeight="1">
      <c r="B41" s="9" t="s">
        <v>3</v>
      </c>
      <c r="C41" s="98" t="s">
        <v>141</v>
      </c>
      <c r="D41" s="98"/>
      <c r="E41" s="98"/>
    </row>
    <row r="42" spans="2:5" ht="41.25" customHeight="1">
      <c r="B42" s="9" t="s">
        <v>4</v>
      </c>
      <c r="C42" s="102" t="s">
        <v>140</v>
      </c>
      <c r="D42" s="102"/>
      <c r="E42" s="102"/>
    </row>
    <row r="43" spans="2:5" s="27" customFormat="1" ht="72.75" customHeight="1">
      <c r="B43" s="27" t="s">
        <v>5</v>
      </c>
      <c r="C43" s="90" t="s">
        <v>144</v>
      </c>
      <c r="D43" s="90"/>
      <c r="E43" s="90"/>
    </row>
    <row r="44" spans="2:5" s="27" customFormat="1" ht="40.5" customHeight="1">
      <c r="B44" s="27" t="s">
        <v>40</v>
      </c>
      <c r="C44" s="85" t="s">
        <v>163</v>
      </c>
      <c r="D44" s="85"/>
      <c r="E44" s="85"/>
    </row>
    <row r="45" spans="2:5" s="27" customFormat="1" ht="66" customHeight="1">
      <c r="B45" s="27" t="s">
        <v>47</v>
      </c>
      <c r="C45" s="90" t="s">
        <v>145</v>
      </c>
      <c r="D45" s="90"/>
      <c r="E45" s="90"/>
    </row>
    <row r="46" spans="2:5" s="27" customFormat="1" ht="69" customHeight="1">
      <c r="B46" s="27" t="s">
        <v>6</v>
      </c>
      <c r="C46" s="90" t="s">
        <v>173</v>
      </c>
      <c r="D46" s="90"/>
      <c r="E46" s="90"/>
    </row>
    <row r="47" spans="2:5" s="27" customFormat="1" ht="55.5" customHeight="1">
      <c r="B47" s="27" t="s">
        <v>7</v>
      </c>
      <c r="C47" s="85" t="s">
        <v>174</v>
      </c>
      <c r="D47" s="85"/>
      <c r="E47" s="85"/>
    </row>
    <row r="48" spans="2:10" s="27" customFormat="1" ht="68.25" customHeight="1">
      <c r="B48" s="27" t="s">
        <v>20</v>
      </c>
      <c r="C48" s="92" t="s">
        <v>161</v>
      </c>
      <c r="D48" s="92"/>
      <c r="E48" s="92"/>
      <c r="G48" s="86"/>
      <c r="H48" s="86"/>
      <c r="I48" s="86"/>
      <c r="J48" s="86"/>
    </row>
    <row r="49" spans="2:6" s="27" customFormat="1" ht="81" customHeight="1">
      <c r="B49" s="27" t="s">
        <v>46</v>
      </c>
      <c r="C49" s="85" t="s">
        <v>160</v>
      </c>
      <c r="D49" s="85"/>
      <c r="E49" s="85"/>
      <c r="F49" s="73"/>
    </row>
    <row r="50" spans="2:5" ht="36" customHeight="1">
      <c r="B50" s="27" t="s">
        <v>0</v>
      </c>
      <c r="C50" s="90" t="s">
        <v>23</v>
      </c>
      <c r="D50" s="90"/>
      <c r="E50" s="90"/>
    </row>
    <row r="51" spans="2:5" ht="32.25" customHeight="1">
      <c r="B51" s="27" t="s">
        <v>142</v>
      </c>
      <c r="C51" s="91" t="s">
        <v>41</v>
      </c>
      <c r="D51" s="91"/>
      <c r="E51" s="91"/>
    </row>
    <row r="52" spans="2:5" ht="39" customHeight="1">
      <c r="B52" s="27" t="s">
        <v>143</v>
      </c>
      <c r="C52" s="90" t="s">
        <v>42</v>
      </c>
      <c r="D52" s="90"/>
      <c r="E52" s="90"/>
    </row>
    <row r="53" spans="2:5" ht="33.75" customHeight="1">
      <c r="B53" s="27" t="s">
        <v>162</v>
      </c>
      <c r="C53" s="90" t="s">
        <v>68</v>
      </c>
      <c r="D53" s="90"/>
      <c r="E53" s="90"/>
    </row>
    <row r="54" spans="3:5" ht="33.75" customHeight="1">
      <c r="C54" s="90" t="s">
        <v>66</v>
      </c>
      <c r="D54" s="90"/>
      <c r="E54" s="90"/>
    </row>
    <row r="55" spans="3:5" ht="30" customHeight="1">
      <c r="C55" s="87" t="s">
        <v>67</v>
      </c>
      <c r="D55" s="87"/>
      <c r="E55" s="87"/>
    </row>
    <row r="56" spans="2:5" ht="18" customHeight="1">
      <c r="B56" s="9" t="s">
        <v>175</v>
      </c>
      <c r="C56" s="4" t="s">
        <v>8</v>
      </c>
      <c r="D56" s="1"/>
      <c r="E56" s="9"/>
    </row>
    <row r="57" spans="2:5" ht="18" customHeight="1">
      <c r="B57" s="29"/>
      <c r="C57" s="88" t="s">
        <v>21</v>
      </c>
      <c r="D57" s="93"/>
      <c r="E57" s="89"/>
    </row>
    <row r="58" spans="3:5" ht="18" customHeight="1">
      <c r="C58" s="88" t="s">
        <v>9</v>
      </c>
      <c r="D58" s="89"/>
      <c r="E58" s="21"/>
    </row>
    <row r="59" spans="3:5" ht="18" customHeight="1">
      <c r="C59" s="103"/>
      <c r="D59" s="104"/>
      <c r="E59" s="21"/>
    </row>
    <row r="60" spans="3:5" ht="18" customHeight="1">
      <c r="C60" s="103"/>
      <c r="D60" s="104"/>
      <c r="E60" s="21"/>
    </row>
    <row r="61" spans="3:5" ht="18" customHeight="1">
      <c r="C61" s="103"/>
      <c r="D61" s="104"/>
      <c r="E61" s="21"/>
    </row>
    <row r="62" spans="3:5" ht="18" customHeight="1">
      <c r="C62" s="31" t="s">
        <v>11</v>
      </c>
      <c r="D62" s="31"/>
      <c r="E62" s="7"/>
    </row>
    <row r="63" spans="3:5" ht="18" customHeight="1">
      <c r="C63" s="88" t="s">
        <v>22</v>
      </c>
      <c r="D63" s="93"/>
      <c r="E63" s="89"/>
    </row>
    <row r="64" spans="3:5" ht="18" customHeight="1">
      <c r="C64" s="32" t="s">
        <v>9</v>
      </c>
      <c r="D64" s="30" t="s">
        <v>10</v>
      </c>
      <c r="E64" s="33" t="s">
        <v>12</v>
      </c>
    </row>
    <row r="65" spans="3:5" ht="18" customHeight="1">
      <c r="C65" s="34"/>
      <c r="D65" s="30"/>
      <c r="E65" s="35"/>
    </row>
    <row r="66" spans="3:5" ht="18" customHeight="1">
      <c r="C66" s="34"/>
      <c r="D66" s="30"/>
      <c r="E66" s="35"/>
    </row>
    <row r="67" spans="3:5" ht="18" customHeight="1">
      <c r="C67" s="31"/>
      <c r="D67" s="31"/>
      <c r="E67" s="7"/>
    </row>
    <row r="68" spans="3:5" ht="18" customHeight="1">
      <c r="C68" s="88" t="s">
        <v>24</v>
      </c>
      <c r="D68" s="93"/>
      <c r="E68" s="89"/>
    </row>
    <row r="69" spans="3:5" ht="18" customHeight="1">
      <c r="C69" s="88" t="s">
        <v>13</v>
      </c>
      <c r="D69" s="89"/>
      <c r="E69" s="21"/>
    </row>
    <row r="70" spans="3:5" ht="18" customHeight="1">
      <c r="C70" s="101"/>
      <c r="D70" s="101"/>
      <c r="E70" s="21"/>
    </row>
    <row r="71" spans="3:5" ht="34.5" customHeight="1">
      <c r="C71" s="20"/>
      <c r="D71" s="28"/>
      <c r="E71" s="28"/>
    </row>
    <row r="72" ht="15">
      <c r="C72" s="27"/>
    </row>
  </sheetData>
  <sheetProtection/>
  <mergeCells count="37">
    <mergeCell ref="C70:D70"/>
    <mergeCell ref="C59:D59"/>
    <mergeCell ref="C60:D60"/>
    <mergeCell ref="C61:D61"/>
    <mergeCell ref="C63:E63"/>
    <mergeCell ref="C69:D69"/>
    <mergeCell ref="C68:E68"/>
    <mergeCell ref="D6:E6"/>
    <mergeCell ref="D13:E13"/>
    <mergeCell ref="C45:E45"/>
    <mergeCell ref="C18:D18"/>
    <mergeCell ref="D11:E11"/>
    <mergeCell ref="D14:E14"/>
    <mergeCell ref="D8:E8"/>
    <mergeCell ref="C42:E42"/>
    <mergeCell ref="C40:E40"/>
    <mergeCell ref="C43:E43"/>
    <mergeCell ref="C57:E57"/>
    <mergeCell ref="D16:E16"/>
    <mergeCell ref="D15:E15"/>
    <mergeCell ref="D9:E9"/>
    <mergeCell ref="D10:E10"/>
    <mergeCell ref="D12:E12"/>
    <mergeCell ref="C46:E46"/>
    <mergeCell ref="C44:E44"/>
    <mergeCell ref="C41:E41"/>
    <mergeCell ref="C49:E49"/>
    <mergeCell ref="C47:E47"/>
    <mergeCell ref="G48:J48"/>
    <mergeCell ref="C55:E55"/>
    <mergeCell ref="C58:D58"/>
    <mergeCell ref="C52:E52"/>
    <mergeCell ref="C51:E51"/>
    <mergeCell ref="C54:E54"/>
    <mergeCell ref="C53:E53"/>
    <mergeCell ref="C48:E48"/>
    <mergeCell ref="C50:E5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T157"/>
  <sheetViews>
    <sheetView showGridLines="0" zoomScale="85" zoomScaleNormal="85" zoomScalePageLayoutView="80" workbookViewId="0" topLeftCell="A1">
      <selection activeCell="C17" sqref="C17"/>
    </sheetView>
  </sheetViews>
  <sheetFormatPr defaultColWidth="9.00390625" defaultRowHeight="12.75"/>
  <cols>
    <col min="1" max="1" width="5.125" style="1" customWidth="1"/>
    <col min="2" max="2" width="16.125" style="1" customWidth="1"/>
    <col min="3" max="3" width="22.125" style="1" customWidth="1"/>
    <col min="4" max="4" width="23.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hidden="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9</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71</v>
      </c>
      <c r="E10" s="36" t="s">
        <v>69</v>
      </c>
      <c r="F10" s="14"/>
      <c r="G10" s="5" t="str">
        <f>"Nazwa handlowa /
"&amp;C10&amp;" / 
"&amp;D10</f>
        <v>Nazwa handlowa /
Dawka / 
Postać/ Opakowanie</v>
      </c>
      <c r="H10" s="5" t="s">
        <v>137</v>
      </c>
      <c r="I10" s="5" t="str">
        <f>B10</f>
        <v>Skład</v>
      </c>
      <c r="J10" s="5" t="s">
        <v>65</v>
      </c>
      <c r="K10" s="5" t="s">
        <v>37</v>
      </c>
      <c r="L10" s="5" t="s">
        <v>38</v>
      </c>
      <c r="M10" s="5" t="s">
        <v>39</v>
      </c>
      <c r="N10" s="5" t="s">
        <v>17</v>
      </c>
    </row>
    <row r="11" spans="1:14" ht="201.75" customHeight="1">
      <c r="A11" s="50" t="s">
        <v>2</v>
      </c>
      <c r="B11" s="76" t="s">
        <v>157</v>
      </c>
      <c r="C11" s="76" t="s">
        <v>158</v>
      </c>
      <c r="D11" s="76" t="s">
        <v>159</v>
      </c>
      <c r="E11" s="52">
        <v>200</v>
      </c>
      <c r="F11" s="53" t="s">
        <v>119</v>
      </c>
      <c r="G11" s="54" t="s">
        <v>61</v>
      </c>
      <c r="H11" s="54"/>
      <c r="I11" s="54"/>
      <c r="J11" s="55"/>
      <c r="K11" s="54"/>
      <c r="L11" s="54" t="str">
        <f>IF(K11=0,"0,00",IF(K11&gt;0,ROUND(E11/K11,2)))</f>
        <v>0,00</v>
      </c>
      <c r="M11" s="54"/>
      <c r="N11" s="56">
        <f>ROUND(L11*ROUND(M11,2),2)</f>
        <v>0</v>
      </c>
    </row>
    <row r="12" spans="1:14" ht="15">
      <c r="A12" s="57"/>
      <c r="B12" s="58"/>
      <c r="C12" s="58"/>
      <c r="D12" s="58"/>
      <c r="E12" s="59"/>
      <c r="F12" s="57"/>
      <c r="G12" s="60"/>
      <c r="H12" s="60"/>
      <c r="I12" s="60"/>
      <c r="J12" s="61"/>
      <c r="K12" s="60"/>
      <c r="L12" s="60"/>
      <c r="M12" s="60"/>
      <c r="N12" s="62"/>
    </row>
    <row r="13" spans="2:17" ht="16.5" customHeight="1">
      <c r="B13" s="45"/>
      <c r="C13" s="45"/>
      <c r="D13" s="45"/>
      <c r="E13" s="19"/>
      <c r="Q13" s="1"/>
    </row>
    <row r="14" s="2" customFormat="1" ht="15">
      <c r="E14" s="41"/>
    </row>
    <row r="15" s="2" customFormat="1" ht="15">
      <c r="E15" s="41"/>
    </row>
    <row r="16" s="2" customFormat="1" ht="15">
      <c r="E16" s="4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96" ht="15">
      <c r="Q96" s="1"/>
    </row>
    <row r="97" ht="15">
      <c r="Q97" s="1"/>
    </row>
    <row r="98" ht="15">
      <c r="Q98" s="1"/>
    </row>
    <row r="99" ht="15">
      <c r="Q99" s="1"/>
    </row>
    <row r="100" ht="15">
      <c r="Q100" s="1"/>
    </row>
    <row r="101" ht="15">
      <c r="Q101" s="1"/>
    </row>
    <row r="102" ht="15">
      <c r="Q102" s="1"/>
    </row>
    <row r="103" ht="15">
      <c r="Q103" s="1"/>
    </row>
    <row r="104" ht="15">
      <c r="Q104" s="1"/>
    </row>
    <row r="105" ht="15">
      <c r="Q105" s="1"/>
    </row>
    <row r="106" ht="15">
      <c r="Q106" s="1"/>
    </row>
    <row r="107" ht="15">
      <c r="Q107" s="1"/>
    </row>
    <row r="108" ht="15">
      <c r="Q108" s="1"/>
    </row>
    <row r="109" ht="15">
      <c r="Q109" s="1"/>
    </row>
    <row r="110" ht="15">
      <c r="Q110" s="1"/>
    </row>
    <row r="111" ht="15">
      <c r="Q111" s="1"/>
    </row>
    <row r="112" ht="15">
      <c r="Q112" s="1"/>
    </row>
    <row r="113" ht="15">
      <c r="Q113" s="1"/>
    </row>
    <row r="114" ht="15">
      <c r="Q114" s="1"/>
    </row>
    <row r="115" ht="15">
      <c r="Q115" s="1"/>
    </row>
    <row r="116" ht="15">
      <c r="Q116" s="1"/>
    </row>
    <row r="117" ht="15">
      <c r="Q117" s="1"/>
    </row>
    <row r="118" ht="15">
      <c r="Q118" s="1"/>
    </row>
    <row r="119" ht="15">
      <c r="Q119" s="1"/>
    </row>
    <row r="120" ht="15">
      <c r="Q120" s="1"/>
    </row>
    <row r="121" ht="15">
      <c r="Q121" s="1"/>
    </row>
    <row r="122" ht="15">
      <c r="Q122" s="1"/>
    </row>
    <row r="123" ht="15">
      <c r="Q123" s="1"/>
    </row>
    <row r="124" ht="15">
      <c r="Q124" s="1"/>
    </row>
    <row r="125" ht="15">
      <c r="Q125" s="1"/>
    </row>
    <row r="126" ht="15">
      <c r="Q126" s="1"/>
    </row>
    <row r="127" ht="15">
      <c r="Q127" s="1"/>
    </row>
    <row r="128" ht="15">
      <c r="Q128" s="1"/>
    </row>
    <row r="129" ht="15">
      <c r="Q129" s="1"/>
    </row>
    <row r="130" ht="15">
      <c r="Q130" s="1"/>
    </row>
    <row r="131" ht="15">
      <c r="Q131" s="1"/>
    </row>
    <row r="132" ht="15">
      <c r="Q132" s="1"/>
    </row>
    <row r="133" ht="15">
      <c r="Q133" s="1"/>
    </row>
    <row r="134" ht="15">
      <c r="Q134" s="1"/>
    </row>
    <row r="135" ht="15">
      <c r="Q135" s="1"/>
    </row>
    <row r="136" ht="15">
      <c r="Q136" s="1"/>
    </row>
    <row r="137" ht="15">
      <c r="Q137" s="1"/>
    </row>
    <row r="138" ht="15">
      <c r="Q138" s="1"/>
    </row>
    <row r="139" ht="15">
      <c r="Q139" s="1"/>
    </row>
    <row r="140" ht="15">
      <c r="Q140" s="1"/>
    </row>
    <row r="141" ht="15">
      <c r="Q141" s="1"/>
    </row>
    <row r="142" ht="15">
      <c r="Q142" s="1"/>
    </row>
    <row r="143" ht="15">
      <c r="Q143" s="1"/>
    </row>
    <row r="144" ht="15">
      <c r="Q144" s="1"/>
    </row>
    <row r="145" ht="15">
      <c r="Q145" s="1"/>
    </row>
    <row r="146" ht="15">
      <c r="Q146" s="1"/>
    </row>
    <row r="147" ht="15">
      <c r="Q147" s="1"/>
    </row>
    <row r="148" ht="15">
      <c r="Q148" s="1"/>
    </row>
    <row r="149" ht="15">
      <c r="Q149" s="1"/>
    </row>
    <row r="150" ht="15">
      <c r="Q150" s="1"/>
    </row>
    <row r="151" ht="15">
      <c r="Q151" s="1"/>
    </row>
    <row r="152" ht="15">
      <c r="Q152" s="1"/>
    </row>
    <row r="153" ht="15">
      <c r="Q153" s="1"/>
    </row>
    <row r="154" ht="15">
      <c r="Q154" s="1"/>
    </row>
    <row r="155" ht="15">
      <c r="Q155" s="1"/>
    </row>
    <row r="156" ht="15">
      <c r="Q156" s="1"/>
    </row>
    <row r="157" ht="15">
      <c r="Q15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T71"/>
  <sheetViews>
    <sheetView showGridLines="0" zoomScale="93" zoomScaleNormal="93" zoomScalePageLayoutView="80" workbookViewId="0" topLeftCell="A1">
      <selection activeCell="H6" sqref="H6:I6"/>
    </sheetView>
  </sheetViews>
  <sheetFormatPr defaultColWidth="9.00390625" defaultRowHeight="12.75"/>
  <cols>
    <col min="1" max="1" width="5.125" style="1" customWidth="1"/>
    <col min="2"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hidden="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10</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60</v>
      </c>
      <c r="E10" s="36" t="s">
        <v>69</v>
      </c>
      <c r="F10" s="14"/>
      <c r="G10" s="5" t="str">
        <f>"Nazwa handlowa /
"&amp;C10&amp;" / 
"&amp;D10</f>
        <v>Nazwa handlowa /
Dawka / 
Postać /Opakowanie</v>
      </c>
      <c r="H10" s="5" t="s">
        <v>64</v>
      </c>
      <c r="I10" s="5" t="str">
        <f>B10</f>
        <v>Skład</v>
      </c>
      <c r="J10" s="68" t="s">
        <v>65</v>
      </c>
      <c r="K10" s="5" t="s">
        <v>37</v>
      </c>
      <c r="L10" s="5" t="s">
        <v>38</v>
      </c>
      <c r="M10" s="5" t="s">
        <v>39</v>
      </c>
      <c r="N10" s="5" t="s">
        <v>17</v>
      </c>
    </row>
    <row r="11" spans="1:14" ht="45">
      <c r="A11" s="50" t="s">
        <v>2</v>
      </c>
      <c r="B11" s="51" t="s">
        <v>126</v>
      </c>
      <c r="C11" s="51" t="s">
        <v>127</v>
      </c>
      <c r="D11" s="51" t="s">
        <v>128</v>
      </c>
      <c r="E11" s="52">
        <v>1500</v>
      </c>
      <c r="F11" s="53" t="s">
        <v>48</v>
      </c>
      <c r="G11" s="54" t="s">
        <v>61</v>
      </c>
      <c r="H11" s="54"/>
      <c r="I11" s="54"/>
      <c r="J11" s="55"/>
      <c r="K11" s="54"/>
      <c r="L11" s="54" t="str">
        <f>IF(K11=0,"0,00",IF(K11&gt;0,ROUND(E11/K11,2)))</f>
        <v>0,00</v>
      </c>
      <c r="M11" s="54"/>
      <c r="N11" s="56">
        <f>ROUND(L11*ROUND(M11,2),2)</f>
        <v>0</v>
      </c>
    </row>
    <row r="12" spans="1:17" ht="15">
      <c r="A12" s="57"/>
      <c r="B12" s="58"/>
      <c r="C12" s="58"/>
      <c r="D12" s="58"/>
      <c r="E12" s="59"/>
      <c r="F12" s="57"/>
      <c r="G12" s="60"/>
      <c r="H12" s="60"/>
      <c r="I12" s="60"/>
      <c r="J12" s="61"/>
      <c r="K12" s="60"/>
      <c r="L12" s="60"/>
      <c r="M12" s="60"/>
      <c r="N12" s="62"/>
      <c r="Q12" s="1"/>
    </row>
    <row r="13" spans="1:17" ht="15">
      <c r="A13" s="9"/>
      <c r="B13" s="67" t="s">
        <v>135</v>
      </c>
      <c r="C13" s="45"/>
      <c r="D13" s="45"/>
      <c r="E13" s="46"/>
      <c r="F13" s="9"/>
      <c r="G13" s="47"/>
      <c r="H13" s="47"/>
      <c r="I13" s="47"/>
      <c r="J13" s="48"/>
      <c r="K13" s="47"/>
      <c r="L13" s="47"/>
      <c r="M13" s="47"/>
      <c r="N13" s="49"/>
      <c r="Q13" s="1"/>
    </row>
    <row r="14" spans="1:17" ht="15">
      <c r="A14" s="9"/>
      <c r="B14" s="45"/>
      <c r="C14" s="45"/>
      <c r="D14" s="45"/>
      <c r="E14" s="46"/>
      <c r="F14" s="9"/>
      <c r="G14" s="47"/>
      <c r="H14" s="47"/>
      <c r="I14" s="47"/>
      <c r="J14" s="48"/>
      <c r="K14" s="47"/>
      <c r="L14" s="47"/>
      <c r="M14" s="47"/>
      <c r="N14" s="49"/>
      <c r="Q14" s="1"/>
    </row>
    <row r="15" spans="1:17" ht="15">
      <c r="A15" s="9"/>
      <c r="B15" s="45"/>
      <c r="C15" s="45"/>
      <c r="D15" s="45"/>
      <c r="E15" s="46"/>
      <c r="F15" s="9"/>
      <c r="G15" s="47"/>
      <c r="H15" s="47"/>
      <c r="I15" s="47"/>
      <c r="J15" s="48"/>
      <c r="K15" s="47"/>
      <c r="L15" s="47"/>
      <c r="M15" s="47"/>
      <c r="N15" s="49"/>
      <c r="Q15" s="1"/>
    </row>
    <row r="16" spans="1:17" ht="15">
      <c r="A16" s="9"/>
      <c r="B16" s="45"/>
      <c r="C16" s="45"/>
      <c r="D16" s="45"/>
      <c r="E16" s="46"/>
      <c r="F16" s="9"/>
      <c r="G16" s="47"/>
      <c r="H16" s="47"/>
      <c r="I16" s="47"/>
      <c r="J16" s="48"/>
      <c r="K16" s="47"/>
      <c r="L16" s="47"/>
      <c r="M16" s="47"/>
      <c r="N16" s="49"/>
      <c r="Q16" s="1"/>
    </row>
    <row r="17" ht="15">
      <c r="Q17" s="1"/>
    </row>
    <row r="18" spans="2:17" ht="15">
      <c r="B18" s="2"/>
      <c r="Q18" s="1"/>
    </row>
    <row r="19" spans="2:17" ht="15">
      <c r="B19" s="2"/>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T64"/>
  <sheetViews>
    <sheetView showGridLines="0" zoomScale="80" zoomScaleNormal="80" zoomScalePageLayoutView="85" workbookViewId="0" topLeftCell="A1">
      <selection activeCell="J25" sqref="J25"/>
    </sheetView>
  </sheetViews>
  <sheetFormatPr defaultColWidth="9.00390625" defaultRowHeight="12.75"/>
  <cols>
    <col min="1" max="1" width="5.125" style="1" customWidth="1"/>
    <col min="2" max="2" width="20.875" style="1" customWidth="1"/>
    <col min="3" max="3" width="25.625" style="1" customWidth="1"/>
    <col min="4"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00390625" style="1" customWidth="1"/>
    <col min="11" max="11" width="0.2421875" style="1" hidden="1" customWidth="1"/>
    <col min="12"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11</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SUM(N10:N11)</f>
        <v>0</v>
      </c>
      <c r="I6" s="106"/>
      <c r="Q6" s="1"/>
    </row>
    <row r="7" spans="1:17" ht="15">
      <c r="A7" s="4"/>
      <c r="C7" s="9"/>
      <c r="D7" s="9"/>
      <c r="E7" s="19"/>
      <c r="F7" s="9"/>
      <c r="G7" s="9"/>
      <c r="H7" s="9"/>
      <c r="I7" s="9"/>
      <c r="J7" s="9"/>
      <c r="K7" s="9"/>
      <c r="L7" s="9"/>
      <c r="Q7" s="1"/>
    </row>
    <row r="8" s="2" customFormat="1" ht="15">
      <c r="E8" s="41"/>
    </row>
    <row r="9" spans="1:14" s="2" customFormat="1" ht="57">
      <c r="A9" s="5" t="s">
        <v>45</v>
      </c>
      <c r="B9" s="5" t="s">
        <v>147</v>
      </c>
      <c r="C9" s="5" t="s">
        <v>148</v>
      </c>
      <c r="D9" s="78" t="s">
        <v>73</v>
      </c>
      <c r="E9" s="79"/>
      <c r="F9" s="5" t="s">
        <v>149</v>
      </c>
      <c r="G9" s="5" t="s">
        <v>150</v>
      </c>
      <c r="H9" s="5" t="s">
        <v>147</v>
      </c>
      <c r="I9" s="5" t="s">
        <v>148</v>
      </c>
      <c r="J9" s="80" t="s">
        <v>151</v>
      </c>
      <c r="K9" s="5"/>
      <c r="L9" s="5" t="s">
        <v>152</v>
      </c>
      <c r="M9" s="5" t="s">
        <v>153</v>
      </c>
      <c r="N9" s="5" t="s">
        <v>17</v>
      </c>
    </row>
    <row r="10" spans="1:14" s="2" customFormat="1" ht="158.25" customHeight="1">
      <c r="A10" s="21" t="s">
        <v>2</v>
      </c>
      <c r="B10" s="37" t="s">
        <v>129</v>
      </c>
      <c r="C10" s="21" t="s">
        <v>130</v>
      </c>
      <c r="D10" s="81">
        <v>1500</v>
      </c>
      <c r="E10" s="82" t="s">
        <v>48</v>
      </c>
      <c r="F10" s="32" t="s">
        <v>61</v>
      </c>
      <c r="G10" s="32"/>
      <c r="H10" s="32"/>
      <c r="I10" s="32" t="s">
        <v>154</v>
      </c>
      <c r="J10" s="32"/>
      <c r="K10" s="15"/>
      <c r="L10" s="15"/>
      <c r="M10" s="15"/>
      <c r="N10" s="17">
        <f>ROUND(L10*ROUND(M10,2),2)</f>
        <v>0</v>
      </c>
    </row>
    <row r="11" spans="1:14" s="2" customFormat="1" ht="174" customHeight="1">
      <c r="A11" s="21" t="s">
        <v>3</v>
      </c>
      <c r="B11" s="37" t="s">
        <v>131</v>
      </c>
      <c r="C11" s="21" t="s">
        <v>168</v>
      </c>
      <c r="D11" s="81">
        <v>1320</v>
      </c>
      <c r="E11" s="82" t="s">
        <v>48</v>
      </c>
      <c r="F11" s="32" t="s">
        <v>61</v>
      </c>
      <c r="G11" s="32"/>
      <c r="H11" s="32"/>
      <c r="I11" s="82" t="s">
        <v>155</v>
      </c>
      <c r="J11" s="32"/>
      <c r="K11" s="15"/>
      <c r="L11" s="15"/>
      <c r="M11" s="15"/>
      <c r="N11" s="17">
        <f>ROUND(L11*ROUND(M11,2),2)</f>
        <v>0</v>
      </c>
    </row>
    <row r="12" spans="1:14" s="2" customFormat="1" ht="15">
      <c r="A12" s="1"/>
      <c r="B12" s="1"/>
      <c r="C12" s="1"/>
      <c r="D12" s="83"/>
      <c r="E12" s="84"/>
      <c r="F12" s="1"/>
      <c r="G12" s="1"/>
      <c r="H12" s="1"/>
      <c r="I12" s="1"/>
      <c r="J12" s="1"/>
      <c r="K12" s="1"/>
      <c r="L12" s="1"/>
      <c r="M12" s="1"/>
      <c r="N12" s="1"/>
    </row>
    <row r="13" spans="1:14" s="2" customFormat="1" ht="15">
      <c r="A13" s="1"/>
      <c r="B13" s="77" t="s">
        <v>169</v>
      </c>
      <c r="C13" s="77"/>
      <c r="D13" s="83"/>
      <c r="E13" s="84"/>
      <c r="F13" s="1"/>
      <c r="G13" s="1"/>
      <c r="H13" s="1"/>
      <c r="I13" s="1"/>
      <c r="J13" s="1"/>
      <c r="K13" s="1"/>
      <c r="L13" s="1"/>
      <c r="M13" s="1"/>
      <c r="N13" s="1"/>
    </row>
    <row r="14" s="2" customFormat="1" ht="15">
      <c r="E14" s="41"/>
    </row>
    <row r="15" s="2" customFormat="1" ht="15">
      <c r="E15" s="41"/>
    </row>
    <row r="16" s="2" customFormat="1" ht="15">
      <c r="E16" s="41"/>
    </row>
    <row r="17" s="2" customFormat="1" ht="15">
      <c r="E17" s="41"/>
    </row>
    <row r="18" s="2" customFormat="1" ht="15">
      <c r="E18" s="41"/>
    </row>
    <row r="19" s="2" customFormat="1" ht="15">
      <c r="E19" s="41"/>
    </row>
    <row r="20" s="2" customFormat="1" ht="15">
      <c r="E20" s="41"/>
    </row>
    <row r="21" s="2" customFormat="1" ht="15">
      <c r="E21" s="41"/>
    </row>
    <row r="22" s="2" customFormat="1" ht="15">
      <c r="E22" s="41"/>
    </row>
    <row r="23" s="2" customFormat="1" ht="15">
      <c r="E23" s="41"/>
    </row>
    <row r="24" s="2" customFormat="1" ht="15">
      <c r="E24" s="41"/>
    </row>
    <row r="25" s="2" customFormat="1" ht="15">
      <c r="E25" s="41"/>
    </row>
    <row r="26" s="2" customFormat="1" ht="15">
      <c r="E26" s="4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197"/>
  <sheetViews>
    <sheetView showGridLines="0" zoomScale="80" zoomScaleNormal="80" zoomScalePageLayoutView="80" workbookViewId="0" topLeftCell="A3">
      <selection activeCell="R10" sqref="R10"/>
    </sheetView>
  </sheetViews>
  <sheetFormatPr defaultColWidth="9.00390625" defaultRowHeight="12.75"/>
  <cols>
    <col min="1" max="1" width="5.125" style="1" customWidth="1"/>
    <col min="2" max="2" width="18.875" style="1" customWidth="1"/>
    <col min="3"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12</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SUM(N10:N11)</f>
        <v>0</v>
      </c>
      <c r="I6" s="106"/>
      <c r="Q6" s="1"/>
    </row>
    <row r="7" spans="1:17" ht="15">
      <c r="A7" s="4"/>
      <c r="C7" s="9"/>
      <c r="D7" s="9"/>
      <c r="E7" s="19"/>
      <c r="F7" s="9"/>
      <c r="G7" s="9"/>
      <c r="H7" s="9"/>
      <c r="I7" s="9"/>
      <c r="J7" s="9"/>
      <c r="K7" s="9"/>
      <c r="L7" s="9"/>
      <c r="Q7" s="1"/>
    </row>
    <row r="8" ht="15">
      <c r="Q8" s="1"/>
    </row>
    <row r="9" spans="1:17" ht="45">
      <c r="A9" s="69" t="s">
        <v>45</v>
      </c>
      <c r="B9" s="69" t="s">
        <v>147</v>
      </c>
      <c r="C9" s="69" t="s">
        <v>148</v>
      </c>
      <c r="D9" s="71" t="s">
        <v>73</v>
      </c>
      <c r="E9" s="72"/>
      <c r="F9" s="69" t="s">
        <v>149</v>
      </c>
      <c r="G9" s="69" t="s">
        <v>150</v>
      </c>
      <c r="H9" s="69" t="s">
        <v>147</v>
      </c>
      <c r="I9" s="69" t="s">
        <v>148</v>
      </c>
      <c r="J9" s="70"/>
      <c r="K9" s="69"/>
      <c r="L9" s="69" t="s">
        <v>152</v>
      </c>
      <c r="M9" s="69" t="s">
        <v>156</v>
      </c>
      <c r="N9" s="69" t="s">
        <v>17</v>
      </c>
      <c r="Q9" s="1"/>
    </row>
    <row r="10" spans="1:17" ht="409.5" customHeight="1">
      <c r="A10" s="109" t="s">
        <v>2</v>
      </c>
      <c r="B10" s="101" t="s">
        <v>132</v>
      </c>
      <c r="C10" s="109" t="s">
        <v>133</v>
      </c>
      <c r="D10" s="109">
        <v>300</v>
      </c>
      <c r="E10" s="111" t="s">
        <v>48</v>
      </c>
      <c r="F10" s="109" t="s">
        <v>61</v>
      </c>
      <c r="G10" s="109"/>
      <c r="H10" s="109"/>
      <c r="I10" s="113"/>
      <c r="J10" s="109"/>
      <c r="K10" s="109"/>
      <c r="L10" s="109"/>
      <c r="M10" s="109"/>
      <c r="N10" s="115">
        <f>ROUND(L10*ROUND(M10,2),2)</f>
        <v>0</v>
      </c>
      <c r="Q10" s="1"/>
    </row>
    <row r="11" spans="1:17" ht="108.75" customHeight="1">
      <c r="A11" s="110"/>
      <c r="B11" s="101"/>
      <c r="C11" s="110"/>
      <c r="D11" s="110"/>
      <c r="E11" s="112"/>
      <c r="F11" s="110"/>
      <c r="G11" s="110"/>
      <c r="H11" s="110"/>
      <c r="I11" s="114"/>
      <c r="J11" s="110"/>
      <c r="K11" s="110"/>
      <c r="L11" s="110"/>
      <c r="M11" s="110"/>
      <c r="N11" s="116"/>
      <c r="Q11" s="1"/>
    </row>
    <row r="12" ht="15">
      <c r="Q12" s="1"/>
    </row>
    <row r="13" spans="2:17" ht="15">
      <c r="B13" s="2" t="s">
        <v>134</v>
      </c>
      <c r="Q13" s="1"/>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84" ht="15">
      <c r="Q84" s="1"/>
    </row>
    <row r="85" ht="15">
      <c r="Q85" s="1"/>
    </row>
    <row r="86" ht="15">
      <c r="Q86" s="1"/>
    </row>
    <row r="87" ht="15">
      <c r="Q87" s="1"/>
    </row>
    <row r="88" ht="15">
      <c r="Q88" s="1"/>
    </row>
    <row r="89" ht="15">
      <c r="Q89" s="1"/>
    </row>
    <row r="90" ht="15">
      <c r="Q90" s="1"/>
    </row>
    <row r="91" ht="15">
      <c r="Q91" s="1"/>
    </row>
    <row r="92" ht="15">
      <c r="Q92" s="1"/>
    </row>
    <row r="93" ht="15">
      <c r="Q93" s="1"/>
    </row>
    <row r="94" ht="15">
      <c r="Q94" s="1"/>
    </row>
    <row r="95" ht="15">
      <c r="Q95" s="1"/>
    </row>
    <row r="96" ht="15">
      <c r="Q96" s="1"/>
    </row>
    <row r="97" ht="15">
      <c r="Q97" s="1"/>
    </row>
    <row r="98" ht="15">
      <c r="Q98" s="1"/>
    </row>
    <row r="99" ht="15">
      <c r="Q99" s="1"/>
    </row>
    <row r="100" ht="15">
      <c r="Q100" s="1"/>
    </row>
    <row r="101" ht="15">
      <c r="Q101" s="1"/>
    </row>
    <row r="102" ht="15">
      <c r="Q102" s="1"/>
    </row>
    <row r="103" ht="15">
      <c r="Q103" s="1"/>
    </row>
    <row r="104" ht="15">
      <c r="Q104" s="1"/>
    </row>
    <row r="105" ht="15">
      <c r="Q105" s="1"/>
    </row>
    <row r="106" ht="15">
      <c r="Q106" s="1"/>
    </row>
    <row r="107" ht="15">
      <c r="Q107" s="1"/>
    </row>
    <row r="108" ht="15">
      <c r="Q108" s="1"/>
    </row>
    <row r="109" ht="15">
      <c r="Q109" s="1"/>
    </row>
    <row r="110" ht="15">
      <c r="Q110" s="1"/>
    </row>
    <row r="111" ht="15">
      <c r="Q111" s="1"/>
    </row>
    <row r="112" ht="15">
      <c r="Q112" s="1"/>
    </row>
    <row r="113" ht="15">
      <c r="Q113" s="1"/>
    </row>
    <row r="114" ht="15">
      <c r="Q114" s="1"/>
    </row>
    <row r="115" ht="15">
      <c r="Q115" s="1"/>
    </row>
    <row r="116" ht="15">
      <c r="Q116" s="1"/>
    </row>
    <row r="117" ht="15">
      <c r="Q117" s="1"/>
    </row>
    <row r="118" ht="15">
      <c r="Q118" s="1"/>
    </row>
    <row r="119" ht="15">
      <c r="Q119" s="1"/>
    </row>
    <row r="120" ht="15">
      <c r="Q120" s="1"/>
    </row>
    <row r="121" ht="15">
      <c r="Q121" s="1"/>
    </row>
    <row r="122" ht="15">
      <c r="Q122" s="1"/>
    </row>
    <row r="123" ht="15">
      <c r="Q123" s="1"/>
    </row>
    <row r="124" ht="15">
      <c r="Q124" s="1"/>
    </row>
    <row r="125" ht="15">
      <c r="Q125" s="1"/>
    </row>
    <row r="126" ht="15">
      <c r="Q126" s="1"/>
    </row>
    <row r="127" ht="15">
      <c r="Q127" s="1"/>
    </row>
    <row r="128" ht="15">
      <c r="Q128" s="1"/>
    </row>
    <row r="129" ht="15">
      <c r="Q129" s="1"/>
    </row>
    <row r="130" ht="15">
      <c r="Q130" s="1"/>
    </row>
    <row r="131" ht="15">
      <c r="Q131" s="1"/>
    </row>
    <row r="132" ht="15">
      <c r="Q132" s="1"/>
    </row>
    <row r="133" ht="15">
      <c r="Q133" s="1"/>
    </row>
    <row r="134" ht="15">
      <c r="Q134" s="1"/>
    </row>
    <row r="135" ht="15">
      <c r="Q135" s="1"/>
    </row>
    <row r="136" ht="15">
      <c r="Q136" s="1"/>
    </row>
    <row r="137" ht="15">
      <c r="Q137" s="1"/>
    </row>
    <row r="138" ht="15">
      <c r="Q138" s="1"/>
    </row>
    <row r="139" ht="15">
      <c r="Q139" s="1"/>
    </row>
    <row r="140" ht="15">
      <c r="Q140" s="1"/>
    </row>
    <row r="141" ht="15">
      <c r="Q141" s="1"/>
    </row>
    <row r="142" ht="15">
      <c r="Q142" s="1"/>
    </row>
    <row r="143" ht="15">
      <c r="Q143" s="1"/>
    </row>
    <row r="144" ht="15">
      <c r="Q144" s="1"/>
    </row>
    <row r="145" ht="15">
      <c r="Q145" s="1"/>
    </row>
    <row r="146" ht="15">
      <c r="Q146" s="1"/>
    </row>
    <row r="147" ht="15">
      <c r="Q147" s="1"/>
    </row>
    <row r="148" ht="15">
      <c r="Q148" s="1"/>
    </row>
    <row r="149" ht="15">
      <c r="Q149" s="1"/>
    </row>
    <row r="150" ht="15">
      <c r="Q150" s="1"/>
    </row>
    <row r="151" ht="15">
      <c r="Q151" s="1"/>
    </row>
    <row r="152" ht="15">
      <c r="Q152" s="1"/>
    </row>
    <row r="153" ht="15">
      <c r="Q153" s="1"/>
    </row>
    <row r="154" ht="15">
      <c r="Q154" s="1"/>
    </row>
    <row r="155" ht="15">
      <c r="Q155" s="1"/>
    </row>
    <row r="156" ht="15">
      <c r="Q156" s="1"/>
    </row>
    <row r="157" ht="15">
      <c r="Q157" s="1"/>
    </row>
    <row r="158" ht="15">
      <c r="Q158" s="1"/>
    </row>
    <row r="159" ht="15">
      <c r="Q159" s="1"/>
    </row>
    <row r="160" ht="15">
      <c r="Q160" s="1"/>
    </row>
    <row r="161" ht="15">
      <c r="Q161" s="1"/>
    </row>
    <row r="162" ht="15">
      <c r="Q162" s="1"/>
    </row>
    <row r="163" ht="15">
      <c r="Q163" s="1"/>
    </row>
    <row r="164" ht="15">
      <c r="Q164" s="1"/>
    </row>
    <row r="165" ht="15">
      <c r="Q165" s="1"/>
    </row>
    <row r="166" ht="15">
      <c r="Q166" s="1"/>
    </row>
    <row r="167" ht="15">
      <c r="Q167" s="1"/>
    </row>
    <row r="168" ht="15">
      <c r="Q168" s="1"/>
    </row>
    <row r="169" ht="15">
      <c r="Q169" s="1"/>
    </row>
    <row r="170" ht="15">
      <c r="Q170" s="1"/>
    </row>
    <row r="171" ht="15">
      <c r="Q171" s="1"/>
    </row>
    <row r="172" ht="15">
      <c r="Q172" s="1"/>
    </row>
    <row r="173" ht="15">
      <c r="Q173" s="1"/>
    </row>
    <row r="174" ht="15">
      <c r="Q174" s="1"/>
    </row>
    <row r="175" ht="15">
      <c r="Q175" s="1"/>
    </row>
    <row r="176" ht="15">
      <c r="Q176" s="1"/>
    </row>
    <row r="177" ht="15">
      <c r="Q177" s="1"/>
    </row>
    <row r="178" ht="15">
      <c r="Q178" s="1"/>
    </row>
    <row r="191" ht="15">
      <c r="Q191" s="1"/>
    </row>
    <row r="192" ht="15">
      <c r="Q192" s="1"/>
    </row>
    <row r="193" ht="15">
      <c r="Q193" s="1"/>
    </row>
    <row r="194" ht="15">
      <c r="Q194" s="1"/>
    </row>
    <row r="195" ht="15">
      <c r="Q195" s="1"/>
    </row>
    <row r="196" ht="15">
      <c r="Q196" s="1"/>
    </row>
    <row r="197" ht="15">
      <c r="Q197" s="1"/>
    </row>
  </sheetData>
  <sheetProtection/>
  <mergeCells count="16">
    <mergeCell ref="I10:I11"/>
    <mergeCell ref="L10:L11"/>
    <mergeCell ref="M10:M11"/>
    <mergeCell ref="N10:N11"/>
    <mergeCell ref="K10:K11"/>
    <mergeCell ref="J10:J11"/>
    <mergeCell ref="G2:I2"/>
    <mergeCell ref="H6:I6"/>
    <mergeCell ref="B10:B11"/>
    <mergeCell ref="C10:C11"/>
    <mergeCell ref="A10:A11"/>
    <mergeCell ref="D10:D11"/>
    <mergeCell ref="E10:E11"/>
    <mergeCell ref="F10:F11"/>
    <mergeCell ref="G10:G11"/>
    <mergeCell ref="H10:H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zoomScalePageLayoutView="85" workbookViewId="0" topLeftCell="A1">
      <selection activeCell="D28" sqref="D28"/>
    </sheetView>
  </sheetViews>
  <sheetFormatPr defaultColWidth="9.00390625" defaultRowHeight="12.75"/>
  <cols>
    <col min="1" max="1" width="5.125" style="1" customWidth="1"/>
    <col min="2" max="2" width="20.875" style="1" customWidth="1"/>
    <col min="3" max="3" width="17.375" style="1" customWidth="1"/>
    <col min="4" max="4" width="21.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1</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60</v>
      </c>
      <c r="E10" s="36" t="s">
        <v>73</v>
      </c>
      <c r="F10" s="14"/>
      <c r="G10" s="5" t="str">
        <f>"Nazwa handlowa /
"&amp;C10&amp;" / 
"&amp;D10</f>
        <v>Nazwa handlowa /
Dawka / 
Postać /Opakowanie</v>
      </c>
      <c r="H10" s="5" t="s">
        <v>64</v>
      </c>
      <c r="I10" s="5" t="str">
        <f>B10</f>
        <v>Skład</v>
      </c>
      <c r="J10" s="5" t="s">
        <v>65</v>
      </c>
      <c r="K10" s="5" t="s">
        <v>37</v>
      </c>
      <c r="L10" s="5" t="s">
        <v>38</v>
      </c>
      <c r="M10" s="5" t="s">
        <v>39</v>
      </c>
      <c r="N10" s="5" t="s">
        <v>17</v>
      </c>
    </row>
    <row r="11" spans="1:14" ht="48" customHeight="1">
      <c r="A11" s="21" t="s">
        <v>2</v>
      </c>
      <c r="B11" s="74" t="s">
        <v>164</v>
      </c>
      <c r="C11" s="37" t="s">
        <v>80</v>
      </c>
      <c r="D11" s="42" t="s">
        <v>81</v>
      </c>
      <c r="E11" s="43">
        <v>180</v>
      </c>
      <c r="F11" s="44" t="s">
        <v>48</v>
      </c>
      <c r="G11" s="15" t="s">
        <v>61</v>
      </c>
      <c r="H11" s="15"/>
      <c r="I11" s="15"/>
      <c r="J11" s="16"/>
      <c r="K11" s="15"/>
      <c r="L11" s="15" t="str">
        <f>IF(K11=0,"0,00",IF(K11&gt;0,ROUND(E11/K11,2)))</f>
        <v>0,00</v>
      </c>
      <c r="M11" s="15"/>
      <c r="N11" s="17">
        <f>ROUND(L11*ROUND(M11,2),2)</f>
        <v>0</v>
      </c>
    </row>
    <row r="12" spans="2:14" s="9" customFormat="1" ht="15">
      <c r="B12" s="108" t="s">
        <v>146</v>
      </c>
      <c r="C12" s="108"/>
      <c r="D12" s="108"/>
      <c r="E12" s="66"/>
      <c r="F12" s="64"/>
      <c r="G12" s="47"/>
      <c r="H12" s="47"/>
      <c r="I12" s="47"/>
      <c r="J12" s="48"/>
      <c r="K12" s="47"/>
      <c r="L12" s="47"/>
      <c r="M12" s="47"/>
      <c r="N12" s="49"/>
    </row>
    <row r="13" spans="2:14" s="9" customFormat="1" ht="15">
      <c r="B13" s="45"/>
      <c r="C13" s="45"/>
      <c r="D13" s="63"/>
      <c r="E13" s="66"/>
      <c r="F13" s="64"/>
      <c r="G13" s="47"/>
      <c r="H13" s="47"/>
      <c r="I13" s="47"/>
      <c r="J13" s="48"/>
      <c r="K13" s="47"/>
      <c r="L13" s="47"/>
      <c r="M13" s="47"/>
      <c r="N13" s="49"/>
    </row>
    <row r="14" spans="2:17" ht="15">
      <c r="B14" s="2"/>
      <c r="Q14" s="1"/>
    </row>
    <row r="15" spans="2:17" ht="15">
      <c r="B15" s="2"/>
      <c r="Q15" s="1"/>
    </row>
    <row r="16" spans="2:17" ht="15">
      <c r="B16" s="98"/>
      <c r="C16" s="107"/>
      <c r="D16" s="107"/>
      <c r="E16" s="107"/>
      <c r="F16" s="107"/>
      <c r="Q16" s="1"/>
    </row>
    <row r="17" spans="2:17" ht="15">
      <c r="B17" s="107"/>
      <c r="C17" s="107"/>
      <c r="D17" s="107"/>
      <c r="E17" s="107"/>
      <c r="F17" s="107"/>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sheetData>
  <sheetProtection/>
  <mergeCells count="4">
    <mergeCell ref="G2:I2"/>
    <mergeCell ref="H6:I6"/>
    <mergeCell ref="B16:F17"/>
    <mergeCell ref="B12:D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4"/>
  <sheetViews>
    <sheetView showGridLines="0" zoomScale="93" zoomScaleNormal="93" zoomScalePageLayoutView="85" workbookViewId="0" topLeftCell="A1">
      <selection activeCell="B11" sqref="B11"/>
    </sheetView>
  </sheetViews>
  <sheetFormatPr defaultColWidth="9.00390625" defaultRowHeight="12.75"/>
  <cols>
    <col min="1" max="1" width="5.125" style="1" customWidth="1"/>
    <col min="2" max="2" width="20.625" style="1" customWidth="1"/>
    <col min="3" max="3" width="16.00390625" style="1" customWidth="1"/>
    <col min="4"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9.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2</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SUM(N11:N13)</f>
        <v>0</v>
      </c>
      <c r="I6" s="106"/>
      <c r="Q6" s="1"/>
    </row>
    <row r="7" spans="1:17" ht="15">
      <c r="A7" s="4"/>
      <c r="C7" s="9"/>
      <c r="D7" s="9"/>
      <c r="E7" s="19"/>
      <c r="F7" s="9"/>
      <c r="G7" s="9"/>
      <c r="H7" s="9"/>
      <c r="I7" s="9"/>
      <c r="J7" s="9"/>
      <c r="K7" s="9"/>
      <c r="L7" s="9"/>
      <c r="M7" s="9"/>
      <c r="N7" s="9"/>
      <c r="O7" s="9"/>
      <c r="Q7" s="1"/>
    </row>
    <row r="8" spans="1:17" ht="15">
      <c r="A8" s="4"/>
      <c r="B8" s="12"/>
      <c r="C8" s="13"/>
      <c r="D8" s="13"/>
      <c r="E8" s="13"/>
      <c r="F8" s="13"/>
      <c r="G8" s="13"/>
      <c r="H8" s="13"/>
      <c r="I8" s="13"/>
      <c r="J8" s="13"/>
      <c r="K8" s="13"/>
      <c r="L8" s="75"/>
      <c r="M8" s="75"/>
      <c r="N8" s="75"/>
      <c r="O8" s="75"/>
      <c r="Q8" s="1"/>
    </row>
    <row r="9" spans="2:17" ht="15">
      <c r="B9" s="4"/>
      <c r="Q9" s="1"/>
    </row>
    <row r="10" spans="1:14" s="4" customFormat="1" ht="73.5" customHeight="1">
      <c r="A10" s="5" t="s">
        <v>45</v>
      </c>
      <c r="B10" s="5" t="s">
        <v>15</v>
      </c>
      <c r="C10" s="5" t="s">
        <v>16</v>
      </c>
      <c r="D10" s="5" t="s">
        <v>60</v>
      </c>
      <c r="E10" s="36" t="s">
        <v>73</v>
      </c>
      <c r="F10" s="14"/>
      <c r="G10" s="5" t="str">
        <f>"Nazwa handlowa /
"&amp;C10&amp;" / 
"&amp;D10</f>
        <v>Nazwa handlowa /
Dawka / 
Postać /Opakowanie</v>
      </c>
      <c r="H10" s="5" t="s">
        <v>64</v>
      </c>
      <c r="I10" s="5" t="str">
        <f>B10</f>
        <v>Skład</v>
      </c>
      <c r="J10" s="5" t="s">
        <v>65</v>
      </c>
      <c r="K10" s="5" t="s">
        <v>37</v>
      </c>
      <c r="L10" s="5" t="s">
        <v>38</v>
      </c>
      <c r="M10" s="5" t="s">
        <v>39</v>
      </c>
      <c r="N10" s="5" t="s">
        <v>17</v>
      </c>
    </row>
    <row r="11" spans="1:14" ht="105">
      <c r="A11" s="21" t="s">
        <v>2</v>
      </c>
      <c r="B11" s="37" t="s">
        <v>171</v>
      </c>
      <c r="C11" s="37" t="s">
        <v>82</v>
      </c>
      <c r="D11" s="37" t="s">
        <v>83</v>
      </c>
      <c r="E11" s="38">
        <v>60</v>
      </c>
      <c r="F11" s="14" t="s">
        <v>84</v>
      </c>
      <c r="G11" s="15" t="s">
        <v>76</v>
      </c>
      <c r="H11" s="15"/>
      <c r="I11" s="15"/>
      <c r="J11" s="16"/>
      <c r="K11" s="15"/>
      <c r="L11" s="15"/>
      <c r="M11" s="15"/>
      <c r="N11" s="17">
        <f>ROUND(L11*ROUND(M11,2),2)</f>
        <v>0</v>
      </c>
    </row>
    <row r="12" spans="1:14" ht="30">
      <c r="A12" s="21" t="s">
        <v>3</v>
      </c>
      <c r="B12" s="37" t="s">
        <v>85</v>
      </c>
      <c r="C12" s="37" t="s">
        <v>87</v>
      </c>
      <c r="D12" s="37" t="s">
        <v>74</v>
      </c>
      <c r="E12" s="38">
        <v>7500</v>
      </c>
      <c r="F12" s="14" t="s">
        <v>48</v>
      </c>
      <c r="G12" s="15" t="s">
        <v>76</v>
      </c>
      <c r="H12" s="15"/>
      <c r="I12" s="15"/>
      <c r="J12" s="16"/>
      <c r="K12" s="15"/>
      <c r="L12" s="15"/>
      <c r="M12" s="15"/>
      <c r="N12" s="17">
        <f>ROUND(L12*ROUND(M12,2),2)</f>
        <v>0</v>
      </c>
    </row>
    <row r="13" spans="1:17" ht="45">
      <c r="A13" s="21" t="s">
        <v>4</v>
      </c>
      <c r="B13" s="37" t="s">
        <v>86</v>
      </c>
      <c r="C13" s="37" t="s">
        <v>88</v>
      </c>
      <c r="D13" s="37" t="s">
        <v>89</v>
      </c>
      <c r="E13" s="38">
        <v>30000</v>
      </c>
      <c r="F13" s="14" t="s">
        <v>48</v>
      </c>
      <c r="G13" s="15" t="s">
        <v>76</v>
      </c>
      <c r="H13" s="15"/>
      <c r="I13" s="15"/>
      <c r="J13" s="16"/>
      <c r="K13" s="15"/>
      <c r="L13" s="15"/>
      <c r="M13" s="15"/>
      <c r="N13" s="17">
        <f>ROUND(L13*ROUND(M13,2),2)</f>
        <v>0</v>
      </c>
      <c r="Q13" s="1"/>
    </row>
    <row r="14" ht="15">
      <c r="Q14" s="1"/>
    </row>
    <row r="15" ht="15">
      <c r="Q15" s="1"/>
    </row>
    <row r="16" spans="2:17" ht="15">
      <c r="B16" s="2"/>
      <c r="Q16" s="1"/>
    </row>
    <row r="17" spans="2:17" ht="15">
      <c r="B17" s="2"/>
      <c r="Q17" s="1"/>
    </row>
    <row r="18" spans="2:17" ht="33.75" customHeight="1">
      <c r="B18" s="98"/>
      <c r="C18" s="107"/>
      <c r="D18" s="107"/>
      <c r="E18" s="107"/>
      <c r="F18" s="107"/>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sheetData>
  <sheetProtection/>
  <mergeCells count="3">
    <mergeCell ref="G2:I2"/>
    <mergeCell ref="H6:I6"/>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43"/>
  <sheetViews>
    <sheetView showGridLines="0" zoomScale="93" zoomScaleNormal="93" zoomScalePageLayoutView="80" workbookViewId="0" topLeftCell="A1">
      <selection activeCell="C22" sqref="C22"/>
    </sheetView>
  </sheetViews>
  <sheetFormatPr defaultColWidth="9.00390625" defaultRowHeight="12.75"/>
  <cols>
    <col min="1" max="1" width="5.125" style="1" customWidth="1"/>
    <col min="2" max="2" width="24.75390625" style="1" customWidth="1"/>
    <col min="3" max="3" width="12.125" style="1" customWidth="1"/>
    <col min="4" max="4" width="32.3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3</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71</v>
      </c>
      <c r="E10" s="36" t="s">
        <v>69</v>
      </c>
      <c r="F10" s="14"/>
      <c r="G10" s="5" t="str">
        <f>"Nazwa handlowa /
"&amp;C10&amp;" / 
"&amp;D10</f>
        <v>Nazwa handlowa /
Dawka / 
Postać/ Opakowanie</v>
      </c>
      <c r="H10" s="5" t="s">
        <v>64</v>
      </c>
      <c r="I10" s="5" t="str">
        <f>B10</f>
        <v>Skład</v>
      </c>
      <c r="J10" s="5" t="s">
        <v>65</v>
      </c>
      <c r="K10" s="5" t="s">
        <v>37</v>
      </c>
      <c r="L10" s="5" t="s">
        <v>38</v>
      </c>
      <c r="M10" s="5" t="s">
        <v>39</v>
      </c>
      <c r="N10" s="5" t="s">
        <v>17</v>
      </c>
    </row>
    <row r="11" spans="1:14" ht="51" customHeight="1">
      <c r="A11" s="50" t="s">
        <v>2</v>
      </c>
      <c r="B11" s="51" t="s">
        <v>90</v>
      </c>
      <c r="C11" s="51" t="s">
        <v>91</v>
      </c>
      <c r="D11" s="51" t="s">
        <v>92</v>
      </c>
      <c r="E11" s="52">
        <v>1050</v>
      </c>
      <c r="F11" s="53" t="s">
        <v>48</v>
      </c>
      <c r="G11" s="54" t="s">
        <v>61</v>
      </c>
      <c r="H11" s="54"/>
      <c r="I11" s="54"/>
      <c r="J11" s="55"/>
      <c r="K11" s="54"/>
      <c r="L11" s="54" t="str">
        <f>IF(K11=0,"0,00",IF(K11&gt;0,ROUND(E11/K11,2)))</f>
        <v>0,00</v>
      </c>
      <c r="M11" s="54"/>
      <c r="N11" s="56">
        <f>ROUND(L11*ROUND(M11,2),2)</f>
        <v>0</v>
      </c>
    </row>
    <row r="12" spans="1:14" ht="18" customHeight="1">
      <c r="A12" s="57"/>
      <c r="B12" s="58"/>
      <c r="C12" s="58"/>
      <c r="D12" s="58"/>
      <c r="E12" s="59"/>
      <c r="F12" s="57"/>
      <c r="G12" s="60"/>
      <c r="H12" s="60"/>
      <c r="I12" s="60"/>
      <c r="J12" s="61"/>
      <c r="K12" s="60"/>
      <c r="L12" s="60"/>
      <c r="M12" s="60"/>
      <c r="N12" s="62"/>
    </row>
    <row r="15" ht="15">
      <c r="B15" s="2"/>
    </row>
    <row r="16" spans="2:17" ht="15">
      <c r="B16" s="2"/>
      <c r="Q16" s="1"/>
    </row>
    <row r="17" spans="2:17" ht="35.25" customHeight="1">
      <c r="B17" s="98"/>
      <c r="C17" s="107"/>
      <c r="D17" s="107"/>
      <c r="E17" s="107"/>
      <c r="F17" s="107"/>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sheetData>
  <sheetProtection/>
  <mergeCells count="3">
    <mergeCell ref="G2:I2"/>
    <mergeCell ref="H6:I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showGridLines="0" tabSelected="1" zoomScale="93" zoomScaleNormal="93" zoomScalePageLayoutView="80" workbookViewId="0" topLeftCell="A4">
      <selection activeCell="Q12" sqref="Q12"/>
    </sheetView>
  </sheetViews>
  <sheetFormatPr defaultColWidth="9.00390625" defaultRowHeight="12.75"/>
  <cols>
    <col min="1" max="1" width="5.125" style="1" customWidth="1"/>
    <col min="2" max="2" width="28.75390625" style="1" customWidth="1"/>
    <col min="3" max="3" width="25.75390625" style="1" customWidth="1"/>
    <col min="4" max="4" width="22.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4</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SUM(N11:N17)</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96.75" customHeight="1">
      <c r="A10" s="5" t="s">
        <v>45</v>
      </c>
      <c r="B10" s="5" t="s">
        <v>15</v>
      </c>
      <c r="C10" s="5" t="s">
        <v>16</v>
      </c>
      <c r="D10" s="5" t="s">
        <v>72</v>
      </c>
      <c r="E10" s="36" t="s">
        <v>69</v>
      </c>
      <c r="F10" s="14"/>
      <c r="G10" s="5" t="str">
        <f>"Nazwa handlowa /
"&amp;C10&amp;" / 
"&amp;D10</f>
        <v>Nazwa handlowa /
Dawka / 
Postać/Opakowanie</v>
      </c>
      <c r="H10" s="5" t="s">
        <v>138</v>
      </c>
      <c r="I10" s="5" t="str">
        <f>B10</f>
        <v>Skład</v>
      </c>
      <c r="J10" s="5" t="s">
        <v>139</v>
      </c>
      <c r="K10" s="5" t="s">
        <v>37</v>
      </c>
      <c r="L10" s="5" t="s">
        <v>38</v>
      </c>
      <c r="M10" s="5" t="s">
        <v>39</v>
      </c>
      <c r="N10" s="5" t="s">
        <v>17</v>
      </c>
    </row>
    <row r="11" spans="1:14" ht="180.75" customHeight="1">
      <c r="A11" s="21" t="s">
        <v>2</v>
      </c>
      <c r="B11" s="37" t="s">
        <v>172</v>
      </c>
      <c r="C11" s="37" t="s">
        <v>93</v>
      </c>
      <c r="D11" s="37" t="s">
        <v>94</v>
      </c>
      <c r="E11" s="38">
        <v>300</v>
      </c>
      <c r="F11" s="14" t="s">
        <v>48</v>
      </c>
      <c r="G11" s="15" t="s">
        <v>61</v>
      </c>
      <c r="H11" s="15"/>
      <c r="I11" s="15"/>
      <c r="J11" s="16"/>
      <c r="K11" s="15"/>
      <c r="L11" s="15" t="str">
        <f aca="true" t="shared" si="0" ref="L11:L17">IF(K11=0,"0,00",IF(K11&gt;0,ROUND(E11/K11,2)))</f>
        <v>0,00</v>
      </c>
      <c r="M11" s="15"/>
      <c r="N11" s="17">
        <f aca="true" t="shared" si="1" ref="N11:N17">ROUND(L11*ROUND(M11,2),2)</f>
        <v>0</v>
      </c>
    </row>
    <row r="12" spans="1:14" ht="301.5" customHeight="1">
      <c r="A12" s="21" t="s">
        <v>3</v>
      </c>
      <c r="B12" s="37" t="s">
        <v>95</v>
      </c>
      <c r="C12" s="37" t="s">
        <v>96</v>
      </c>
      <c r="D12" s="37" t="s">
        <v>97</v>
      </c>
      <c r="E12" s="38">
        <v>50</v>
      </c>
      <c r="F12" s="14" t="s">
        <v>48</v>
      </c>
      <c r="G12" s="15" t="s">
        <v>61</v>
      </c>
      <c r="H12" s="15"/>
      <c r="I12" s="15"/>
      <c r="J12" s="16"/>
      <c r="K12" s="15"/>
      <c r="L12" s="15" t="str">
        <f t="shared" si="0"/>
        <v>0,00</v>
      </c>
      <c r="M12" s="15"/>
      <c r="N12" s="17">
        <f t="shared" si="1"/>
        <v>0</v>
      </c>
    </row>
    <row r="13" spans="1:17" ht="48.75" customHeight="1">
      <c r="A13" s="21" t="s">
        <v>4</v>
      </c>
      <c r="B13" s="37" t="s">
        <v>98</v>
      </c>
      <c r="C13" s="37" t="s">
        <v>99</v>
      </c>
      <c r="D13" s="37" t="s">
        <v>100</v>
      </c>
      <c r="E13" s="38">
        <v>80</v>
      </c>
      <c r="F13" s="14" t="s">
        <v>48</v>
      </c>
      <c r="G13" s="15" t="s">
        <v>61</v>
      </c>
      <c r="H13" s="15"/>
      <c r="I13" s="15"/>
      <c r="J13" s="16"/>
      <c r="K13" s="15"/>
      <c r="L13" s="15" t="str">
        <f t="shared" si="0"/>
        <v>0,00</v>
      </c>
      <c r="M13" s="15"/>
      <c r="N13" s="17">
        <f t="shared" si="1"/>
        <v>0</v>
      </c>
      <c r="Q13" s="1"/>
    </row>
    <row r="14" spans="1:14" s="2" customFormat="1" ht="45">
      <c r="A14" s="21" t="s">
        <v>5</v>
      </c>
      <c r="B14" s="37" t="s">
        <v>101</v>
      </c>
      <c r="C14" s="37" t="s">
        <v>102</v>
      </c>
      <c r="D14" s="37" t="s">
        <v>74</v>
      </c>
      <c r="E14" s="38">
        <v>10000</v>
      </c>
      <c r="F14" s="14" t="s">
        <v>48</v>
      </c>
      <c r="G14" s="15" t="s">
        <v>61</v>
      </c>
      <c r="H14" s="15"/>
      <c r="I14" s="15"/>
      <c r="J14" s="16"/>
      <c r="K14" s="15"/>
      <c r="L14" s="15" t="str">
        <f t="shared" si="0"/>
        <v>0,00</v>
      </c>
      <c r="M14" s="15"/>
      <c r="N14" s="17">
        <f t="shared" si="1"/>
        <v>0</v>
      </c>
    </row>
    <row r="15" spans="1:14" s="2" customFormat="1" ht="63.75" customHeight="1">
      <c r="A15" s="21" t="s">
        <v>40</v>
      </c>
      <c r="B15" s="37" t="s">
        <v>103</v>
      </c>
      <c r="C15" s="37" t="s">
        <v>104</v>
      </c>
      <c r="D15" s="37" t="s">
        <v>105</v>
      </c>
      <c r="E15" s="38">
        <v>50</v>
      </c>
      <c r="F15" s="14" t="s">
        <v>48</v>
      </c>
      <c r="G15" s="15" t="s">
        <v>61</v>
      </c>
      <c r="H15" s="15"/>
      <c r="I15" s="15"/>
      <c r="J15" s="16"/>
      <c r="K15" s="15"/>
      <c r="L15" s="15" t="str">
        <f t="shared" si="0"/>
        <v>0,00</v>
      </c>
      <c r="M15" s="15"/>
      <c r="N15" s="17">
        <f t="shared" si="1"/>
        <v>0</v>
      </c>
    </row>
    <row r="16" spans="1:14" s="2" customFormat="1" ht="60">
      <c r="A16" s="21" t="s">
        <v>47</v>
      </c>
      <c r="B16" s="37" t="s">
        <v>106</v>
      </c>
      <c r="C16" s="37" t="s">
        <v>107</v>
      </c>
      <c r="D16" s="37" t="s">
        <v>108</v>
      </c>
      <c r="E16" s="38">
        <v>100</v>
      </c>
      <c r="F16" s="14" t="s">
        <v>48</v>
      </c>
      <c r="G16" s="15" t="s">
        <v>61</v>
      </c>
      <c r="H16" s="15"/>
      <c r="I16" s="15"/>
      <c r="J16" s="16"/>
      <c r="K16" s="15"/>
      <c r="L16" s="15" t="str">
        <f t="shared" si="0"/>
        <v>0,00</v>
      </c>
      <c r="M16" s="15"/>
      <c r="N16" s="17">
        <f t="shared" si="1"/>
        <v>0</v>
      </c>
    </row>
    <row r="17" spans="1:14" s="2" customFormat="1" ht="51" customHeight="1">
      <c r="A17" s="21" t="s">
        <v>6</v>
      </c>
      <c r="B17" s="37" t="s">
        <v>109</v>
      </c>
      <c r="C17" s="37" t="s">
        <v>110</v>
      </c>
      <c r="D17" s="37" t="s">
        <v>111</v>
      </c>
      <c r="E17" s="38">
        <v>300</v>
      </c>
      <c r="F17" s="14" t="s">
        <v>48</v>
      </c>
      <c r="G17" s="15" t="s">
        <v>61</v>
      </c>
      <c r="H17" s="15"/>
      <c r="I17" s="15"/>
      <c r="J17" s="16"/>
      <c r="K17" s="15"/>
      <c r="L17" s="15" t="str">
        <f t="shared" si="0"/>
        <v>0,00</v>
      </c>
      <c r="M17" s="15"/>
      <c r="N17" s="17">
        <f t="shared" si="1"/>
        <v>0</v>
      </c>
    </row>
    <row r="18" s="2" customFormat="1" ht="15">
      <c r="E18" s="41"/>
    </row>
    <row r="19" spans="2:5" s="2" customFormat="1" ht="15">
      <c r="B19" s="2" t="s">
        <v>136</v>
      </c>
      <c r="E19" s="41"/>
    </row>
    <row r="20" s="2" customFormat="1" ht="15">
      <c r="E20" s="41"/>
    </row>
    <row r="21" s="2" customFormat="1" ht="15">
      <c r="E21" s="41"/>
    </row>
    <row r="22" s="2" customFormat="1" ht="15">
      <c r="E22" s="41"/>
    </row>
    <row r="23" s="2" customFormat="1" ht="15">
      <c r="E23" s="41"/>
    </row>
    <row r="24" s="2" customFormat="1" ht="15">
      <c r="E24" s="41"/>
    </row>
    <row r="25" s="2" customFormat="1" ht="15">
      <c r="E25" s="41"/>
    </row>
    <row r="26" s="2" customFormat="1" ht="15">
      <c r="E26" s="41"/>
    </row>
    <row r="27" s="2" customFormat="1" ht="15">
      <c r="E27" s="41"/>
    </row>
    <row r="28" s="2" customFormat="1" ht="15">
      <c r="E28" s="41"/>
    </row>
    <row r="29" s="2" customFormat="1" ht="15">
      <c r="E29" s="41"/>
    </row>
    <row r="30" s="2" customFormat="1" ht="15">
      <c r="E30" s="41"/>
    </row>
    <row r="31" s="2" customFormat="1" ht="15">
      <c r="E31" s="41"/>
    </row>
    <row r="32" s="2" customFormat="1" ht="15">
      <c r="E32" s="41"/>
    </row>
    <row r="33" s="2" customFormat="1" ht="15">
      <c r="E33" s="41"/>
    </row>
    <row r="34" ht="15">
      <c r="Q34" s="1"/>
    </row>
    <row r="35" ht="15">
      <c r="Q35" s="1"/>
    </row>
    <row r="36" ht="15">
      <c r="Q36"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71"/>
  <sheetViews>
    <sheetView showGridLines="0" zoomScale="93" zoomScaleNormal="93" zoomScalePageLayoutView="85" workbookViewId="0" topLeftCell="A1">
      <selection activeCell="B5" sqref="B5"/>
    </sheetView>
  </sheetViews>
  <sheetFormatPr defaultColWidth="9.00390625" defaultRowHeight="12.75"/>
  <cols>
    <col min="1" max="1" width="5.125" style="1" customWidth="1"/>
    <col min="2" max="2" width="21.25390625" style="1" customWidth="1"/>
    <col min="3" max="3" width="18.00390625" style="1" customWidth="1"/>
    <col min="4" max="4" width="22.3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5</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60</v>
      </c>
      <c r="E10" s="36" t="s">
        <v>69</v>
      </c>
      <c r="F10" s="14"/>
      <c r="G10" s="5" t="str">
        <f>"Nazwa handlowa /
"&amp;C10&amp;" / 
"&amp;D10</f>
        <v>Nazwa handlowa /
Dawka / 
Postać /Opakowanie</v>
      </c>
      <c r="H10" s="5" t="s">
        <v>64</v>
      </c>
      <c r="I10" s="5" t="str">
        <f>B10</f>
        <v>Skład</v>
      </c>
      <c r="J10" s="5" t="s">
        <v>65</v>
      </c>
      <c r="K10" s="5" t="s">
        <v>37</v>
      </c>
      <c r="L10" s="5" t="s">
        <v>38</v>
      </c>
      <c r="M10" s="5" t="s">
        <v>39</v>
      </c>
      <c r="N10" s="5" t="s">
        <v>17</v>
      </c>
    </row>
    <row r="11" spans="1:14" ht="53.25" customHeight="1">
      <c r="A11" s="21" t="s">
        <v>2</v>
      </c>
      <c r="B11" s="37" t="s">
        <v>112</v>
      </c>
      <c r="C11" s="37" t="s">
        <v>113</v>
      </c>
      <c r="D11" s="37" t="s">
        <v>114</v>
      </c>
      <c r="E11" s="38">
        <v>1500</v>
      </c>
      <c r="F11" s="14" t="s">
        <v>48</v>
      </c>
      <c r="G11" s="15" t="s">
        <v>61</v>
      </c>
      <c r="H11" s="15"/>
      <c r="I11" s="15"/>
      <c r="J11" s="16"/>
      <c r="K11" s="15"/>
      <c r="L11" s="15" t="str">
        <f>IF(K11=0,"0,00",IF(K11&gt;0,ROUND(E11/K11,2)))</f>
        <v>0,00</v>
      </c>
      <c r="M11" s="15"/>
      <c r="N11" s="17">
        <f>ROUND(L11*ROUND(M11,2),2)</f>
        <v>0</v>
      </c>
    </row>
    <row r="12" ht="15">
      <c r="Q12" s="1"/>
    </row>
    <row r="13" ht="15">
      <c r="Q13" s="1"/>
    </row>
    <row r="14" spans="2:17" ht="15">
      <c r="B14" s="2"/>
      <c r="Q14" s="1"/>
    </row>
    <row r="15" spans="2:17" ht="33" customHeight="1">
      <c r="B15" s="98"/>
      <c r="C15" s="107"/>
      <c r="D15" s="107"/>
      <c r="E15" s="107"/>
      <c r="F15" s="107"/>
      <c r="Q15" s="1"/>
    </row>
    <row r="16" spans="2:17" ht="15">
      <c r="B16" s="2"/>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sheetData>
  <sheetProtection/>
  <mergeCells count="3">
    <mergeCell ref="G2:I2"/>
    <mergeCell ref="H6:I6"/>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82"/>
  <sheetViews>
    <sheetView showGridLines="0" zoomScale="93" zoomScaleNormal="93" zoomScalePageLayoutView="85" workbookViewId="0" topLeftCell="A1">
      <selection activeCell="D22" sqref="D22"/>
    </sheetView>
  </sheetViews>
  <sheetFormatPr defaultColWidth="9.00390625" defaultRowHeight="12.75"/>
  <cols>
    <col min="1" max="1" width="5.125" style="1" customWidth="1"/>
    <col min="2" max="2" width="18.00390625" style="1" customWidth="1"/>
    <col min="3" max="3" width="24.125" style="1" customWidth="1"/>
    <col min="4" max="4" width="24.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19.875" style="1" customWidth="1"/>
    <col min="11" max="11" width="0.2421875" style="1" hidden="1" customWidth="1"/>
    <col min="12" max="14" width="15.25390625" style="1" customWidth="1"/>
    <col min="15" max="15" width="12.37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6</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M8" s="75"/>
      <c r="N8" s="75"/>
      <c r="O8" s="75"/>
      <c r="P8" s="75"/>
      <c r="Q8" s="1"/>
    </row>
    <row r="9" spans="2:17" ht="15">
      <c r="B9" s="4"/>
      <c r="Q9" s="1"/>
    </row>
    <row r="10" spans="1:15" s="4" customFormat="1" ht="73.5" customHeight="1">
      <c r="A10" s="5" t="s">
        <v>45</v>
      </c>
      <c r="B10" s="5" t="s">
        <v>15</v>
      </c>
      <c r="C10" s="5" t="s">
        <v>16</v>
      </c>
      <c r="D10" s="5" t="s">
        <v>71</v>
      </c>
      <c r="E10" s="36" t="s">
        <v>69</v>
      </c>
      <c r="F10" s="14"/>
      <c r="G10" s="5" t="str">
        <f>"Nazwa handlowa /
"&amp;C10&amp;" / 
"&amp;D10</f>
        <v>Nazwa handlowa /
Dawka / 
Postać/ Opakowanie</v>
      </c>
      <c r="H10" s="5" t="s">
        <v>64</v>
      </c>
      <c r="I10" s="5" t="str">
        <f>B10</f>
        <v>Skład</v>
      </c>
      <c r="J10" s="5" t="s">
        <v>65</v>
      </c>
      <c r="K10" s="5"/>
      <c r="L10" s="5" t="s">
        <v>37</v>
      </c>
      <c r="M10" s="5" t="s">
        <v>38</v>
      </c>
      <c r="N10" s="5" t="s">
        <v>39</v>
      </c>
      <c r="O10" s="5" t="s">
        <v>17</v>
      </c>
    </row>
    <row r="11" spans="1:15" ht="63" customHeight="1">
      <c r="A11" s="21" t="s">
        <v>2</v>
      </c>
      <c r="B11" s="42" t="s">
        <v>170</v>
      </c>
      <c r="C11" s="37" t="s">
        <v>115</v>
      </c>
      <c r="D11" s="37" t="s">
        <v>116</v>
      </c>
      <c r="E11" s="38">
        <v>900</v>
      </c>
      <c r="F11" s="14" t="s">
        <v>48</v>
      </c>
      <c r="G11" s="15" t="s">
        <v>75</v>
      </c>
      <c r="H11" s="15"/>
      <c r="I11" s="15"/>
      <c r="J11" s="54" t="s">
        <v>76</v>
      </c>
      <c r="K11" s="54"/>
      <c r="L11" s="54"/>
      <c r="M11" s="54"/>
      <c r="N11" s="54"/>
      <c r="O11" s="56">
        <f>ROUND(M11*ROUND(N11,2),2)</f>
        <v>0</v>
      </c>
    </row>
    <row r="12" spans="10:17" ht="15">
      <c r="J12" s="57"/>
      <c r="K12" s="57"/>
      <c r="L12" s="60"/>
      <c r="M12" s="60"/>
      <c r="N12" s="60"/>
      <c r="O12" s="62"/>
      <c r="Q12" s="1"/>
    </row>
    <row r="13" spans="2:17" ht="30">
      <c r="B13" s="1" t="s">
        <v>117</v>
      </c>
      <c r="Q13" s="1"/>
    </row>
    <row r="14" s="2" customFormat="1" ht="15">
      <c r="E14" s="41"/>
    </row>
    <row r="15" spans="2:6" s="2" customFormat="1" ht="32.25" customHeight="1">
      <c r="B15" s="98"/>
      <c r="C15" s="107"/>
      <c r="D15" s="107"/>
      <c r="E15" s="107"/>
      <c r="F15" s="107"/>
    </row>
    <row r="16" s="2" customFormat="1" ht="15">
      <c r="E16" s="4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sheetData>
  <sheetProtection/>
  <mergeCells count="3">
    <mergeCell ref="G2:I2"/>
    <mergeCell ref="H6:I6"/>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77"/>
  <sheetViews>
    <sheetView showGridLines="0" zoomScale="93" zoomScaleNormal="93" zoomScalePageLayoutView="85" workbookViewId="0" topLeftCell="A1">
      <selection activeCell="H31" sqref="H31"/>
    </sheetView>
  </sheetViews>
  <sheetFormatPr defaultColWidth="9.00390625" defaultRowHeight="12.75"/>
  <cols>
    <col min="1" max="1" width="5.125" style="1" customWidth="1"/>
    <col min="2" max="2" width="23.625" style="1" customWidth="1"/>
    <col min="3" max="3" width="13.00390625" style="1" customWidth="1"/>
    <col min="4" max="4" width="20.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4" width="15.25390625" style="1" customWidth="1"/>
    <col min="15" max="15" width="9.37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7</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75"/>
      <c r="M8" s="75"/>
      <c r="N8" s="75"/>
      <c r="O8" s="75"/>
      <c r="Q8" s="1"/>
    </row>
    <row r="9" spans="2:17" ht="15">
      <c r="B9" s="4"/>
      <c r="Q9" s="1"/>
    </row>
    <row r="10" spans="1:14" s="4" customFormat="1" ht="104.25" customHeight="1">
      <c r="A10" s="5" t="s">
        <v>45</v>
      </c>
      <c r="B10" s="5" t="s">
        <v>15</v>
      </c>
      <c r="C10" s="5" t="s">
        <v>16</v>
      </c>
      <c r="D10" s="5" t="s">
        <v>60</v>
      </c>
      <c r="E10" s="36" t="s">
        <v>69</v>
      </c>
      <c r="F10" s="14"/>
      <c r="G10" s="5" t="str">
        <f>"Nazwa handlowa /
"&amp;C10&amp;" / 
"&amp;D10</f>
        <v>Nazwa handlowa /
Dawka / 
Postać /Opakowanie</v>
      </c>
      <c r="H10" s="5" t="s">
        <v>64</v>
      </c>
      <c r="I10" s="5" t="str">
        <f>B10</f>
        <v>Skład</v>
      </c>
      <c r="J10" s="5" t="s">
        <v>65</v>
      </c>
      <c r="K10" s="5" t="s">
        <v>37</v>
      </c>
      <c r="L10" s="65" t="s">
        <v>165</v>
      </c>
      <c r="M10" s="65" t="s">
        <v>166</v>
      </c>
      <c r="N10" s="5" t="s">
        <v>17</v>
      </c>
    </row>
    <row r="11" spans="1:14" ht="45">
      <c r="A11" s="21" t="s">
        <v>2</v>
      </c>
      <c r="B11" s="37" t="s">
        <v>118</v>
      </c>
      <c r="C11" s="37" t="s">
        <v>120</v>
      </c>
      <c r="D11" s="37" t="s">
        <v>121</v>
      </c>
      <c r="E11" s="38">
        <v>300</v>
      </c>
      <c r="F11" s="14" t="s">
        <v>119</v>
      </c>
      <c r="G11" s="15" t="s">
        <v>61</v>
      </c>
      <c r="H11" s="15"/>
      <c r="I11" s="15"/>
      <c r="J11" s="16"/>
      <c r="K11" s="15"/>
      <c r="L11" s="15"/>
      <c r="M11" s="15"/>
      <c r="N11" s="17">
        <f>ROUND(L11*ROUND(M11,2),2)</f>
        <v>0</v>
      </c>
    </row>
    <row r="12" spans="1:14" ht="15">
      <c r="A12" s="9"/>
      <c r="B12" s="45"/>
      <c r="C12" s="45"/>
      <c r="D12" s="45"/>
      <c r="E12" s="46"/>
      <c r="F12" s="9"/>
      <c r="G12" s="47"/>
      <c r="H12" s="47"/>
      <c r="I12" s="47"/>
      <c r="J12" s="48"/>
      <c r="K12" s="47"/>
      <c r="L12" s="47"/>
      <c r="M12" s="47"/>
      <c r="N12" s="49"/>
    </row>
    <row r="13" spans="1:17" ht="15">
      <c r="A13" s="9"/>
      <c r="B13" s="45"/>
      <c r="C13" s="45"/>
      <c r="D13" s="45"/>
      <c r="E13" s="46"/>
      <c r="F13" s="9"/>
      <c r="G13" s="47"/>
      <c r="H13" s="47"/>
      <c r="I13" s="47"/>
      <c r="J13" s="48"/>
      <c r="K13" s="47"/>
      <c r="L13" s="47"/>
      <c r="M13" s="47"/>
      <c r="N13" s="49"/>
      <c r="Q13" s="1"/>
    </row>
    <row r="14" s="2" customFormat="1" ht="15">
      <c r="E14" s="41"/>
    </row>
    <row r="15" s="2" customFormat="1" ht="15">
      <c r="E15" s="41"/>
    </row>
    <row r="16" s="2" customFormat="1" ht="15">
      <c r="E16" s="41"/>
    </row>
    <row r="17" spans="2:17" ht="15">
      <c r="B17" s="2"/>
      <c r="Q17" s="1"/>
    </row>
    <row r="18" spans="2:17" ht="34.5" customHeight="1">
      <c r="B18" s="98"/>
      <c r="C18" s="107"/>
      <c r="D18" s="107"/>
      <c r="E18" s="107"/>
      <c r="F18" s="107"/>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sheetData>
  <sheetProtection/>
  <mergeCells count="3">
    <mergeCell ref="G2:I2"/>
    <mergeCell ref="H6:I6"/>
    <mergeCell ref="B18:F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86"/>
  <sheetViews>
    <sheetView showGridLines="0" zoomScale="93" zoomScaleNormal="93" zoomScalePageLayoutView="80" workbookViewId="0" topLeftCell="A1">
      <selection activeCell="K11" sqref="K11"/>
    </sheetView>
  </sheetViews>
  <sheetFormatPr defaultColWidth="9.00390625" defaultRowHeight="12.75"/>
  <cols>
    <col min="1" max="1" width="5.125" style="1" customWidth="1"/>
    <col min="2" max="2" width="23.00390625" style="1" customWidth="1"/>
    <col min="3" max="3" width="19.125" style="1" customWidth="1"/>
    <col min="4" max="4" width="21.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hidden="1" customWidth="1"/>
    <col min="11" max="14" width="15.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DFP.271.99.2018.AJ</v>
      </c>
      <c r="N1" s="39" t="s">
        <v>63</v>
      </c>
      <c r="S1" s="2"/>
      <c r="T1" s="2"/>
    </row>
    <row r="2" spans="7:9" ht="15">
      <c r="G2" s="99"/>
      <c r="H2" s="99"/>
      <c r="I2" s="99"/>
    </row>
    <row r="3" ht="15">
      <c r="N3" s="39" t="s">
        <v>70</v>
      </c>
    </row>
    <row r="4" spans="2:17" ht="15">
      <c r="B4" s="4" t="s">
        <v>14</v>
      </c>
      <c r="C4" s="5">
        <v>8</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105">
        <f>SUM(N11:N11)</f>
        <v>0</v>
      </c>
      <c r="I6" s="10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45</v>
      </c>
      <c r="B10" s="5" t="s">
        <v>15</v>
      </c>
      <c r="C10" s="5" t="s">
        <v>16</v>
      </c>
      <c r="D10" s="5" t="s">
        <v>60</v>
      </c>
      <c r="E10" s="36" t="s">
        <v>69</v>
      </c>
      <c r="F10" s="14"/>
      <c r="G10" s="5" t="str">
        <f>"Nazwa handlowa /
"&amp;C10&amp;" / 
"&amp;D10</f>
        <v>Nazwa handlowa /
Dawka / 
Postać /Opakowanie</v>
      </c>
      <c r="H10" s="5" t="s">
        <v>64</v>
      </c>
      <c r="I10" s="5" t="str">
        <f>B10</f>
        <v>Skład</v>
      </c>
      <c r="J10" s="68" t="s">
        <v>65</v>
      </c>
      <c r="K10" s="5" t="s">
        <v>167</v>
      </c>
      <c r="L10" s="5" t="s">
        <v>38</v>
      </c>
      <c r="M10" s="5" t="s">
        <v>39</v>
      </c>
      <c r="N10" s="5" t="s">
        <v>17</v>
      </c>
    </row>
    <row r="11" spans="1:14" ht="45">
      <c r="A11" s="50" t="s">
        <v>2</v>
      </c>
      <c r="B11" s="51" t="s">
        <v>122</v>
      </c>
      <c r="C11" s="51" t="s">
        <v>123</v>
      </c>
      <c r="D11" s="51" t="s">
        <v>124</v>
      </c>
      <c r="E11" s="52">
        <v>10</v>
      </c>
      <c r="F11" s="53" t="s">
        <v>125</v>
      </c>
      <c r="G11" s="54" t="s">
        <v>61</v>
      </c>
      <c r="H11" s="54"/>
      <c r="I11" s="54"/>
      <c r="J11" s="55"/>
      <c r="K11" s="54"/>
      <c r="L11" s="54" t="str">
        <f>IF(K11=0,"0,00",IF(K11&gt;0,ROUND(E11/K11,2)))</f>
        <v>0,00</v>
      </c>
      <c r="M11" s="54"/>
      <c r="N11" s="56">
        <f>ROUND(L11*ROUND(M11,2),2)</f>
        <v>0</v>
      </c>
    </row>
    <row r="12" spans="1:14" ht="15">
      <c r="A12" s="57"/>
      <c r="B12" s="58"/>
      <c r="C12" s="58"/>
      <c r="D12" s="58"/>
      <c r="E12" s="59"/>
      <c r="F12" s="57"/>
      <c r="G12" s="60"/>
      <c r="H12" s="60"/>
      <c r="I12" s="60"/>
      <c r="J12" s="61"/>
      <c r="K12" s="60"/>
      <c r="L12" s="60"/>
      <c r="M12" s="60"/>
      <c r="N12" s="62"/>
    </row>
    <row r="13" ht="15">
      <c r="Q13" s="1"/>
    </row>
    <row r="14" s="2" customFormat="1" ht="15">
      <c r="E14" s="41"/>
    </row>
    <row r="15" s="2" customFormat="1" ht="15">
      <c r="E15" s="41"/>
    </row>
    <row r="16" spans="2:6" s="2" customFormat="1" ht="33" customHeight="1">
      <c r="B16" s="99"/>
      <c r="C16" s="107"/>
      <c r="D16" s="107"/>
      <c r="E16" s="107"/>
      <c r="F16" s="107"/>
    </row>
    <row r="17" spans="2:17" ht="37.5" customHeight="1">
      <c r="B17" s="98"/>
      <c r="C17" s="107"/>
      <c r="D17" s="107"/>
      <c r="E17" s="107"/>
      <c r="F17" s="107"/>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row r="68" ht="15">
      <c r="Q68" s="1"/>
    </row>
    <row r="69" ht="15">
      <c r="Q69" s="1"/>
    </row>
    <row r="70" ht="15">
      <c r="Q70" s="1"/>
    </row>
    <row r="71" ht="15">
      <c r="Q71" s="1"/>
    </row>
    <row r="72" ht="15">
      <c r="Q72" s="1"/>
    </row>
    <row r="73" ht="15">
      <c r="Q73" s="1"/>
    </row>
    <row r="74" ht="15">
      <c r="Q74" s="1"/>
    </row>
    <row r="75" ht="15">
      <c r="Q75" s="1"/>
    </row>
    <row r="76" ht="15">
      <c r="Q76" s="1"/>
    </row>
    <row r="77" ht="15">
      <c r="Q77" s="1"/>
    </row>
    <row r="78" ht="15">
      <c r="Q78" s="1"/>
    </row>
    <row r="79" ht="15">
      <c r="Q79" s="1"/>
    </row>
    <row r="80" ht="15">
      <c r="Q80" s="1"/>
    </row>
    <row r="81" ht="15">
      <c r="Q81" s="1"/>
    </row>
    <row r="82" ht="15">
      <c r="Q82" s="1"/>
    </row>
    <row r="83" ht="15">
      <c r="Q83" s="1"/>
    </row>
    <row r="84" ht="15">
      <c r="Q84" s="1"/>
    </row>
    <row r="85" ht="15">
      <c r="Q85" s="1"/>
    </row>
    <row r="86" ht="15">
      <c r="Q86" s="1"/>
    </row>
  </sheetData>
  <sheetProtection/>
  <mergeCells count="4">
    <mergeCell ref="G2:I2"/>
    <mergeCell ref="H6:I6"/>
    <mergeCell ref="B16:F1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Arletta Jędrasiewicz</cp:lastModifiedBy>
  <cp:lastPrinted>2018-06-06T05:55:17Z</cp:lastPrinted>
  <dcterms:created xsi:type="dcterms:W3CDTF">2003-05-16T10:10:29Z</dcterms:created>
  <dcterms:modified xsi:type="dcterms:W3CDTF">2018-06-06T09:12:03Z</dcterms:modified>
  <cp:category/>
  <cp:version/>
  <cp:contentType/>
  <cp:contentStatus/>
</cp:coreProperties>
</file>