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firstSheet="16" activeTab="3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</sheets>
  <definedNames/>
  <calcPr fullCalcOnLoad="1"/>
</workbook>
</file>

<file path=xl/sharedStrings.xml><?xml version="1.0" encoding="utf-8"?>
<sst xmlns="http://schemas.openxmlformats.org/spreadsheetml/2006/main" count="1015" uniqueCount="303">
  <si>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</si>
  <si>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</si>
  <si>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</si>
  <si>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</si>
  <si>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</si>
  <si>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</si>
  <si>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</si>
  <si>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</si>
  <si>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</si>
  <si>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</si>
  <si>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</si>
  <si>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</si>
  <si>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</si>
  <si>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</si>
  <si>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</si>
  <si>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</si>
  <si>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</si>
  <si>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</si>
  <si>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</si>
  <si>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</si>
  <si>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</si>
  <si>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</si>
  <si>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</si>
  <si>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</si>
  <si>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</si>
  <si>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</si>
  <si>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</si>
  <si>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</si>
  <si>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</si>
  <si>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</si>
  <si>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</si>
  <si>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</si>
  <si>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</si>
  <si>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</si>
  <si>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</si>
  <si>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</si>
  <si>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</si>
  <si>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</si>
  <si>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</si>
  <si>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</si>
  <si>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</si>
  <si>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</si>
  <si>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</si>
  <si>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</si>
  <si>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</si>
  <si>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</si>
  <si>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</si>
  <si>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</si>
  <si>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</si>
  <si>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</si>
  <si>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</si>
  <si>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</si>
  <si>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</si>
  <si>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</si>
  <si>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</si>
  <si>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</si>
  <si>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</si>
  <si>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</si>
  <si>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</si>
  <si>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</si>
  <si>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</si>
  <si>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</si>
  <si>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</si>
  <si>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</si>
  <si>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</si>
  <si>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</si>
  <si>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</si>
  <si>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</si>
  <si>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</si>
  <si>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</si>
  <si>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</si>
  <si>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</si>
  <si>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</si>
  <si>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</si>
  <si>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</si>
  <si>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</si>
  <si>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</si>
  <si>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</si>
  <si>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Oświadczamy, że zamówienie będziemy wykonywać do czasu wyczerpania ilości produktów określonych w załączniku nr 1a do specyfikacji, nie dłużej jednak niż przez 18 miesięcy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</si>
  <si>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</si>
  <si>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</si>
  <si>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</si>
  <si>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</si>
  <si>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</si>
  <si>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</si>
  <si>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</si>
  <si>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 xml:space="preserve">Ilość </t>
  </si>
  <si>
    <t>Wymiary</t>
  </si>
  <si>
    <t>opakowań</t>
  </si>
  <si>
    <t>** wymagany jeden podmiot odpowiedzialny</t>
  </si>
  <si>
    <t>koncentrat do sporządzania roztworu do infuzji</t>
  </si>
  <si>
    <t>Wytwórca</t>
  </si>
  <si>
    <t>Producent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</si>
  <si>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1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</si>
  <si>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30 tabletek powlekanych</t>
  </si>
  <si>
    <t>* wykaz B Obwieszczenia MZ aktualny na dzień składania oferty</t>
  </si>
  <si>
    <t>* wykaz B Obwieszczenia Ministra Zdrowia aktualny na dzień składania oferty</t>
  </si>
  <si>
    <t>5 mg x 56 tabl</t>
  </si>
  <si>
    <t>Postać / opakowanie</t>
  </si>
  <si>
    <t>11.</t>
  </si>
  <si>
    <t>Hasło dostępu do pliku JEDZ przekazanego pocztą elektroniczną: …………………………</t>
  </si>
  <si>
    <t xml:space="preserve">Ilość  </t>
  </si>
  <si>
    <t>DFP.271.120.2018.AJ</t>
  </si>
  <si>
    <t>Dostawa różych produktów leczniczych i wyrobów medycznych do Apteki Szpitala Uniwersyteckiego w Krakowie</t>
  </si>
  <si>
    <t>część 26</t>
  </si>
  <si>
    <t>część 27</t>
  </si>
  <si>
    <t>część 28</t>
  </si>
  <si>
    <t>część 29</t>
  </si>
  <si>
    <t>część 30</t>
  </si>
  <si>
    <t>część 31</t>
  </si>
  <si>
    <t>Oświadczamy, że oferowane przez nas w części części: 1-30, 31 poz.1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</si>
  <si>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31 poz. 2-11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</si>
  <si>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kapsułki twarde</t>
  </si>
  <si>
    <t>Do zakupu w dawkach:12,5; 25 mg</t>
  </si>
  <si>
    <t xml:space="preserve">dla dawki a 12,5 mg 
Nazwa handlowa:
Dawka:
Postać/ Opakowanie:
dla dawki a 25mg 
Nazwa handlowa:
Dawka:
Postać/ Opakowanie:
</t>
  </si>
  <si>
    <t xml:space="preserve">dla dawki a 12,5 mg 
dla dawki a 25 mg 
</t>
  </si>
  <si>
    <t>Sunitinib* **</t>
  </si>
  <si>
    <t xml:space="preserve">dla dawki a 50 mg 
</t>
  </si>
  <si>
    <t>Do zakupu w dawkach: 50 mg</t>
  </si>
  <si>
    <t>Gefitynibum*</t>
  </si>
  <si>
    <t>250 mg x 30 tabl.</t>
  </si>
  <si>
    <t>Bexarotene*</t>
  </si>
  <si>
    <t>75 mg x 100 kaps.</t>
  </si>
  <si>
    <t>100 kaps. Miękkich</t>
  </si>
  <si>
    <t>Aksytynib* **</t>
  </si>
  <si>
    <t>1 mg x 56 tabl</t>
  </si>
  <si>
    <t>56 tabletek powlekanych</t>
  </si>
  <si>
    <t xml:space="preserve">Kompleks neurotoksyny Clostridium botulinum typu A * </t>
  </si>
  <si>
    <t>100 j. m.</t>
  </si>
  <si>
    <t>proszek do sporządzania roztworu do wstrzykiwań, fiol.</t>
  </si>
  <si>
    <t>* wykaz B Obwieszczenia MZ aktualny na dzień składania oferty, zarejestrowany we wskazaniach: Leczenie dystoni ogniskowych i połowicznego kurczu twarzy ICD-10: G24.3; G24.4; G24.5; G24.8; G51.3; Leczenie spastyczności kończyny górnej po udarze mózgu z użyciem toksyny botulinowej typ A ICD-10: I61, I63, I69; Leczenie neurogennej nadreaktywności wypieracza ICD-10 N31; leczenie spastyczności kończyny dolnej po udarze mózgu z użyciem toksyny botulinowej typu A (ICD-10 I61, I63, I69)</t>
  </si>
  <si>
    <t>Afatinibum* **</t>
  </si>
  <si>
    <t xml:space="preserve">20 mg x 28 tabl. powl. </t>
  </si>
  <si>
    <t xml:space="preserve"> 28 tabletek powlekanych</t>
  </si>
  <si>
    <t xml:space="preserve">30 mg x 28 tabl. powl. </t>
  </si>
  <si>
    <t xml:space="preserve">40mg x 28 tabl. powl. </t>
  </si>
  <si>
    <t>Interferon beta - 1a *</t>
  </si>
  <si>
    <t>Do  zakupu: 30 mcg/0,5 ml (6 mln j.m.) x 4 amp.-strz. i  X 4 wstrzyk.</t>
  </si>
  <si>
    <t>roztwór do wstrzykiwań; 4 x amp - strzyk. 0,5 ml  i 4 x wstrzyk. + 1 pojemnik na zużyte igły</t>
  </si>
  <si>
    <t xml:space="preserve">Glatirameri acetas*  </t>
  </si>
  <si>
    <t>40 mg/ml</t>
  </si>
  <si>
    <t>roztwór do wstrzykiwań, 12 amp-strzyk + 1 pojemnik na zużyte igły</t>
  </si>
  <si>
    <t>Interferon beta-1-a* **</t>
  </si>
  <si>
    <t xml:space="preserve">44 mcg x 12 amp.-strz x a 0,5 ml </t>
  </si>
  <si>
    <t xml:space="preserve"> 44 mcg/0,5 ml (24 mln j.m./ml); 4 wkł. a 1,5 ml</t>
  </si>
  <si>
    <t>roztwór do wstrzykiwań,4 wkłady + 1 pojemnik na zużyte igły</t>
  </si>
  <si>
    <t xml:space="preserve">
Nazwa handlowa:
Dawka:
Postać/ Opakowanie:
</t>
  </si>
  <si>
    <t xml:space="preserve">
</t>
  </si>
  <si>
    <t xml:space="preserve">
Nazwa handlowa:
Dawka:
Postać/ Opakowanie:
</t>
  </si>
  <si>
    <t xml:space="preserve">Glatirameri acetas* </t>
  </si>
  <si>
    <t>20 mg/ml</t>
  </si>
  <si>
    <t>roztwór do wstrzykiwań, 28 amp-strzyk + 1 pojemnik na zużyte igły</t>
  </si>
  <si>
    <t>Fingolimodum *</t>
  </si>
  <si>
    <t>0,5 mg x 28 kaps twarde</t>
  </si>
  <si>
    <t>28 kapsułek twardych</t>
  </si>
  <si>
    <t>Cena brutto jednego opakowania jednostkowego a 28 kaps.</t>
  </si>
  <si>
    <t>*wykaz B Obwieszczenia MZ aktualny na dzień składania oferty</t>
  </si>
  <si>
    <t xml:space="preserve">Imatinib^ ** </t>
  </si>
  <si>
    <t>100 mg x 60 szt</t>
  </si>
  <si>
    <t>60 szt</t>
  </si>
  <si>
    <t>400 mg x 30 szt</t>
  </si>
  <si>
    <t>30 szt</t>
  </si>
  <si>
    <r>
      <t>^ wykaz C Obwieszczenia MZ aktualny na dzień składania oferty,</t>
    </r>
    <r>
      <rPr>
        <b/>
        <sz val="11"/>
        <rFont val="Times New Roman"/>
        <family val="1"/>
      </rPr>
      <t xml:space="preserve"> wskazania refundacyjne </t>
    </r>
    <r>
      <rPr>
        <sz val="11"/>
        <rFont val="Times New Roman"/>
        <family val="1"/>
      </rPr>
      <t>zgodnie z załącznikiem C do Obwieszczenia MZ w sprawie wykazu refundowanych leków, środków spożywczych  specjalnego przeznaczenia żywieniowego oraz wyrobów medycznych aktualnego na dzień składania oferty - w przewlekłej białaczce szpikowej z udokumentowaną obecnością genu BCR-ABL lub chromosomu Filadelfia (Ph+), w zaawansowanym włókniakomięsaku guzowatym skóry w przypadku udokumentowanej obecność rearanżacji chromosomów 17 i 22 w zakresie genów COL1A1/PDGFβ oraz w ostrej białaczce limfoblastycznej z udokumentowaną obecnością chromosomu Filadelfia (ALL Ph+)(ICD-10 C 91.0 )</t>
    </r>
  </si>
  <si>
    <t>100 mg x 60 kaps. twarde</t>
  </si>
  <si>
    <t>60 kaps. twarde; Blistry; Okres ważności co najmniej 2,5 roku zawarty w CHPL</t>
  </si>
  <si>
    <t>400 mg x 30 kaps. twarde</t>
  </si>
  <si>
    <r>
      <t>^ wykaz C Obwieszczenia MZ aktualny na dzień składania oferty,</t>
    </r>
    <r>
      <rPr>
        <b/>
        <sz val="11"/>
        <rFont val="Times New Roman"/>
        <family val="1"/>
      </rPr>
      <t xml:space="preserve"> wskazania refundacyjne </t>
    </r>
    <r>
      <rPr>
        <sz val="11"/>
        <rFont val="Times New Roman"/>
        <family val="1"/>
      </rPr>
      <t>zgodnie z załącznikiem C do Obwieszczenia MZ w sprawie wykazu refundowanych leków, środków spożywczych  specjalnego przeznaczenia żywieniowego oraz wyrobów medycznych aktualnego na dzień składania oferty - w przewlekłej białaczce szpikowej z udokumentowaną obecnością genu BCR-ABL lub chromosomu Filadelfia (Ph+), w zaawansowanym włókniakomięsaku guzowatym skóry w przypadku udokumentowanej obecność rearanżacji chromosomów 17 i 22 w zakresie genów COL1A1/PDGFβ oraz w ostrej białaczce limfoblastycznej z udokumentowaną obecnością chromosomu Filadelfia (ALL Ph+)(ICD-10 C 91.0 ) alternatywa dla pacjentów nie tolerujących produktu z cz 12</t>
    </r>
  </si>
  <si>
    <t>Adalimumab*</t>
  </si>
  <si>
    <t>40mg/0,8 ml; 2 amp.-strzyk. 0,8 ml + 2 gaziki</t>
  </si>
  <si>
    <t>roztwór do wstrzykiwań, 2 amp.-strzyk.</t>
  </si>
  <si>
    <t>Alglucosidase alfa *</t>
  </si>
  <si>
    <t>50 mg/ 20ml</t>
  </si>
  <si>
    <t>proszek do
przygotowania koncentratu
do sporządzania roztworu
do infuzji; fiol</t>
  </si>
  <si>
    <t>Imiglucerase ^</t>
  </si>
  <si>
    <t xml:space="preserve">400 j.m. </t>
  </si>
  <si>
    <t>proszek do przygotowania
koncentratu do
sporządzania roztworu do
infuzji; fiol.</t>
  </si>
  <si>
    <t>^ wykaz B Obwieszczenia MZ aktualny na dzień składania oferty</t>
  </si>
  <si>
    <t>Wysokooczyszczone immunoglobuliny ludzkie normalne niespecyficzne, IgG1 ≥ 56,9% IgG2 ≥ 26,6% IgG3 ≥ 3,4% IgG4 ≥ 1,7% Maksymalna zawartość immunoglobuliny A (IgA): 0,14 mg na ml * ^</t>
  </si>
  <si>
    <t>Do zakupu w dawkach:  2,5g i 5g i 10g i 20g i 30 g</t>
  </si>
  <si>
    <t>roztwór do inf.</t>
  </si>
  <si>
    <t>gram</t>
  </si>
  <si>
    <t xml:space="preserve">dla dawki a 2,5 g 
Nazwa handlowa:
Dawka:
Postać/ Opakowanie:
dla dawki a 5 g 
Nazwa handlowa:
Dawka:
Postać/ Opakowanie:
dla dawki a 10 g 
Nazwa handlowa:
Dawka:
Postać/ Opakowanie:
dla dawki a 20 g 
Nazwa handlowa:
Dawka:
Postać/ Opakowanie:
dla dawki a 30 g 
Nazwa handlowa:
Dawka:
Postać/ Opakowanie:
</t>
  </si>
  <si>
    <t>dla dawki a 2,5 g 
dla dawki a 5 g 
dla dawki a 10 g d
dla dawki a 20 g 
dla dawki a 30 g</t>
  </si>
  <si>
    <t xml:space="preserve">*Opisany preparat jest niezbędny do zabezpieczenia kontynuacji leczenia pacjentów (dorosłych). </t>
  </si>
  <si>
    <t>Etanerceptum*</t>
  </si>
  <si>
    <t>Do zakupu: 50mg x 4 amp.-strzyk.i 50 mg x  4 wstrzyk.  I  25 mg x 4 szt</t>
  </si>
  <si>
    <t>50 mg: roztwór do wstrzykiwań,  do zakupu: w ampułko-strzykawce, 4 amp.-strzyk. Oraz 25mg : proszek i rozpuszczalnik do sporządzenia roztworu do wstrzykiwań lub roztwór do wstrzykiwań</t>
  </si>
  <si>
    <t>Cena brutto jednego opakowania jednostkowego  4 x 50 mg</t>
  </si>
  <si>
    <t>Oferowana ilość opakowań jednostkowych  4 x 50 mg</t>
  </si>
  <si>
    <t>Infliximab*</t>
  </si>
  <si>
    <t>100 mg</t>
  </si>
  <si>
    <t>proszek do sporz. konc. do sporz. roztw. do inf. , fiol.</t>
  </si>
  <si>
    <t>* wykaz B Obwieszczenia Ministra Zdrowia aktualny na dzień składania oferty - lek stosowany m.in. W programie lekowym: LECZENIE PACJENTÓW Z WRZODZIEJĄCYM ZAPALENIEM JELITA GRUBEGO (WZJG) (ICD-10 K51)</t>
  </si>
  <si>
    <t>* wykaz B Obwieszczenia Ministra Zdrowia aktualny na dzień składania oferty  - Lek stosowany w Programie Lekowym: LECZENIE UMIARKOWANEJ I CIĘŻKIEJ POSTACI ŁUSZCZYCY PLACKOWATEJ wg załącznika B.47 Obwieszczenia MZ aktualnego da dzień składania ofert</t>
  </si>
  <si>
    <t>Ribavirinum*</t>
  </si>
  <si>
    <t>200 mg</t>
  </si>
  <si>
    <t>stała postać doustna</t>
  </si>
  <si>
    <t>* lek z wykazu B Obwieszczenia MZ, stosowany w Programie Lekowym LECZENIE PRZEWLEKŁEGO WIRUSOWEGO ZAPALENIA WĄTROBY TYPU C (ICD-10 B 18.2)</t>
  </si>
  <si>
    <t>Filgrastimum^ ^^</t>
  </si>
  <si>
    <t xml:space="preserve">960 mcg/ml (48 mln j.m./0,5 ml) </t>
  </si>
  <si>
    <t>roztwór do wstrz.; amp.-strzyk.</t>
  </si>
  <si>
    <t>^ wykaz C Obwieszczenia MZ aktualny na dzień składania oferty</t>
  </si>
  <si>
    <t>^^ wymagany preparat posiadający badania kliniczne potwierdzające skuteczność i bezpieczeństwo we wszystkich zarejestrowanych wskazaniach a zwłaszcza w profilaktyce gorączki neutropenicznej i mobilizacji komórek macierzystych szpiku u zdrowych dawców</t>
  </si>
  <si>
    <t>100 x 0,5 mg</t>
  </si>
  <si>
    <t>100 kapsułek</t>
  </si>
  <si>
    <t>Etoposidum ^ ^^</t>
  </si>
  <si>
    <t xml:space="preserve">do zakupu w dawkach 100 mg, 200 mg, 400 mg, </t>
  </si>
  <si>
    <t>Anagrelidum  ^ **</t>
  </si>
  <si>
    <t xml:space="preserve"> **  możliwość stosowania u pacjentów z klirensem kreatyniny poniżej 50ml/ min - zgodnie z CHPL</t>
  </si>
  <si>
    <t>^^ oświadczenie podmiotu odpowiedzialnego  oferowanego produktu leczniczego o gęstości roztworu</t>
  </si>
  <si>
    <t>dawka a 12,5 mg</t>
  </si>
  <si>
    <t>dawka a 100 mg</t>
  </si>
  <si>
    <t>dla dawki a 100 mg 
Nazwa handlowa:
Dawka:
Postać/ Opakowanie:
dla dawki a 200 mg 
Nazwa handlowa:
Dawka:
Postać/ Opakowanie:  
dla dawki a 400 mg 
Nazwa handlowa:
Dawka:
Postać/ Opakowanie:</t>
  </si>
  <si>
    <t>Trabectedinum* ** ^^</t>
  </si>
  <si>
    <t>0,25 mg</t>
  </si>
  <si>
    <t>proszek do sporządzania koncentratu do sporządzania roztworu do infuzji; fiol</t>
  </si>
  <si>
    <t>1 mg</t>
  </si>
  <si>
    <t>^^oświadczenie podmiotu odpowiedzialnego   oferowanego produktu leczniczego o gęstości roztworu po rekonstytucji</t>
  </si>
  <si>
    <t>Topotecanum ^ **</t>
  </si>
  <si>
    <t>0,25 mg x 10 kaps</t>
  </si>
  <si>
    <t>1 mg x 10 kaps</t>
  </si>
  <si>
    <t>Bendamustine** ^ ^^</t>
  </si>
  <si>
    <t>25 mg</t>
  </si>
  <si>
    <t>Proszek do przygotowania koncentratu do sporządzania roztworu do infuzji</t>
  </si>
  <si>
    <t xml:space="preserve">100 mg </t>
  </si>
  <si>
    <t>**wymagany jeden podmiot odpowiedzialny</t>
  </si>
  <si>
    <t>10 mg/ml; 5 ml</t>
  </si>
  <si>
    <t>roztwór do wstrz. lub koncentrat do
sporządzania
roztworu do infuzji; fiol.</t>
  </si>
  <si>
    <t>10 mg/ml; 15 ml</t>
  </si>
  <si>
    <t>10 mg/ml; 45 ml</t>
  </si>
  <si>
    <t>10 mg/ml; 600 ml</t>
  </si>
  <si>
    <t>^ wykaz C Obwieszczenia Ministra Zdrowia aktualny na dzień składania oferty</t>
  </si>
  <si>
    <t>Bortezomib^ ^^</t>
  </si>
  <si>
    <t xml:space="preserve"> 3,5 mg</t>
  </si>
  <si>
    <t>proszek do sporządzania roztworu do wstrzykiwań</t>
  </si>
  <si>
    <t>^^ oświadczenie podmiotu odpowiedzialnego oferowanego produktu leczniczego o gęstości roztworu po rekonstytucji</t>
  </si>
  <si>
    <t xml:space="preserve">Zestaw dwóch fiolek:  fiolka normalnej immunoglobuliny ludzkiej ( Rozkład podklas IgG -wartości przybliżone: IgG1 ≥56,9%, IgG2 ≥ 26,6%, IgG3 ≥3,4%, IgG4 ≥1,7%. Max. zawartość IgA 140 mcg/ml) i fiolka rekombinowanej hialuronidazy ludzkiej (rHuPH20) * </t>
  </si>
  <si>
    <t>Do zakupu: 2,5g; 5g; 10g; 20g; 30g</t>
  </si>
  <si>
    <t xml:space="preserve"> roztwór do infuzji do podania podskórnego ^ ^^</t>
  </si>
  <si>
    <t>Strzykawka 100ml kompatybilna z pompą infuzyjną **</t>
  </si>
  <si>
    <t>Strzykawka 3 częściowa do pompy infuzyjnych 30 ml (typu luer-lock) **</t>
  </si>
  <si>
    <t>Tępa igła do pobierania leków 18G (1,2 mm x 40 mm) **</t>
  </si>
  <si>
    <t>Igła do podawania immunogobuliny podskórnej wkuwalna pod katem 90stopni, z możliwością podawania leku z prędkością do 300ml/h, wyposażona w dren typu luer-lock, rozmiar igły 6mm, 9mm, 12mm, 16mm (w zaleznosci od potrzeb zamawiającego) **</t>
  </si>
  <si>
    <t>Dren do infuzji z komorą kroplową z 15μm filtrem - kompatybilny z pompą infuzyjną **</t>
  </si>
  <si>
    <t>Strzykawka 3 częściową do pomp infuzyjnych 50/60 ml (typu  luer- lock ) **</t>
  </si>
  <si>
    <t>Przyrząd do bezigłowego pobierania preparatu z fiolki z filtrem 0,2 z możliwością dezynfekcji przed każdorazowym połączeniem strzykawki **</t>
  </si>
  <si>
    <t>Gaziki jednorazowego użytku z włókniny polipropylenowo-celulozowej, do oczyszczania i dezynfekcji skóry przed nakłuciem lub zastrzykiem, nasączone 70% alkoholem izopropylowym **</t>
  </si>
  <si>
    <t>Zatyczka do strzykawki 3 częściowej z końcówką luer-lock **</t>
  </si>
  <si>
    <t>Pojemnik plastikowy na zużyty sprzęt medyczny o pojemności 2 l z zamykanym otworem wrzutowym w pokrywie **</t>
  </si>
  <si>
    <t xml:space="preserve"> * wykaz B Obwieszczenia MZ aktualny na dzień składania oferty</t>
  </si>
  <si>
    <t>** produkty stanowią integralną całość z produktem leczniczym z poz. 1</t>
  </si>
  <si>
    <t>^ Wykonawca zobowiązany jest udostępnić na okres trwania umowy max 50 pomp infuzyjnych oraz max 25 pomp infuzyjnych strzykawkowych odpowiednich do podania preparatu z poz. 1 na podstawie protokołu zdawczo -odbiorczego, Pompy Wykonawca zobowiązany jest dostarczyć w terminie 7 dni od wezwania przez Zamawiającego do Apteki Szpitala Uniwersyteckiego</t>
  </si>
  <si>
    <t xml:space="preserve"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</si>
  <si>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^^ Wykonawca użyczy zestawów umożliwiających transport leków i akcesoriów z zachowaniem warunków przechowywania określonych w CHPL w ilości dostarczonych pomp</t>
  </si>
  <si>
    <t>dawka a 5 g</t>
  </si>
  <si>
    <t>dla dawki a 2,5 g
Nazwa handlowa:
Dawka:
Postać/ Opakowanie:
dla dawki a 5 g
Nazwa handlowa:
Dawka:
Postać/ Opakowanie:  
dla dawki a 10 g
Nazwa handlowa:
Dawka:
Postać/ Opakowanie:          
dla dawki a 20 g
Nazwa handlowa:
Dawka:
Postać/ Opakowanie:  
dla dawki a 30 g
Nazwa handlowa:
Dawka:
Postać/ Opakowanie:</t>
  </si>
  <si>
    <t xml:space="preserve">dla dawki a 100 mg 
dla dawki a 200 mg 
dla dawki a 400  mg 
</t>
  </si>
  <si>
    <t xml:space="preserve">dla dawki a 2,5g
dla dawki a 5 g
dla dawki a 10 g
dla dawki a 20  g
dla dawki a 30 g
</t>
  </si>
  <si>
    <t>Oferowana ilość dawek a 12,5 mg</t>
  </si>
  <si>
    <t>Cena brutto jednej dawki a 12,5 mg</t>
  </si>
  <si>
    <t>Oferowana ilość dawek a 50 mg</t>
  </si>
  <si>
    <t>Cena brutto jednej dawki a 50 mg</t>
  </si>
  <si>
    <t xml:space="preserve">dla 4 x amp - strzyk. 0,5 ml 
Nazwa handlowa:
Dawka:
Postać/ Opakowanie:
dla 4 x wstrzyk
Nazwa handlowa:
Dawka:
Postać/ Opakowanie:
</t>
  </si>
  <si>
    <t xml:space="preserve">dla 4 x amp - strzyk. 0,5 ml 
                                                                                                                                                                                                                                                                                                                                                                                                   dla 4 x wstrzyk
</t>
  </si>
  <si>
    <t>30 kaps. twarde; Blistry Okres ważności co najmniej 2,5 roku zawarty w CHPL</t>
  </si>
  <si>
    <t>Oferowana ilość dawek a 2,5 g</t>
  </si>
  <si>
    <t>Cena brutto jednej dawki a 2,5 g</t>
  </si>
  <si>
    <t>opakowanie a 4 x 50 mg</t>
  </si>
  <si>
    <t>Oferowana ilość dawek a 100 mg</t>
  </si>
  <si>
    <t>Cena brutto jednej dawki a 100 mg</t>
  </si>
  <si>
    <t>Oferowana ilość dawek a 5 g</t>
  </si>
  <si>
    <t>Cena brutto jednej dawki a 5 g</t>
  </si>
  <si>
    <t xml:space="preserve">Podmiot Odpowiedzialny </t>
  </si>
  <si>
    <r>
      <t>Carboplatin ** ^</t>
    </r>
    <r>
      <rPr>
        <sz val="11"/>
        <color indexed="10"/>
        <rFont val="Times New Roman"/>
        <family val="1"/>
      </rPr>
      <t xml:space="preserve"> ^^</t>
    </r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</si>
  <si>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  Wraz z urządzeniami Paszporty Techniczne z wpisanymi numerami seryjnymi, orzeczeniem o sprawności technicznej oraz wymaganą przez producenta datą następnego  przeglądu technicznego
</t>
  </si>
  <si>
    <t xml:space="preserve">Pompa nr 11: ................
Pompa nr 12: ................
Pompa nr 13: ................
Pompa nr 14: ................
Pompa nr 15: ................
Pompa nr 16: ................
Pompa nr 17: ................
Pompa nr 18: ................
Pompa nr 19: ................
Pompa nr 20: ................
</t>
  </si>
  <si>
    <t xml:space="preserve">Pompa nr 21: ................
Pompa nr 22: ................
Pompa nr 23: ................
Pompa nr 24: ................
Pompa nr 25: ................
Pompa nr 26: ................
Pompa nr 27: ................
Pompa nr 28: ................
Pompa nr 29: ................
Pompa nr 30: ................
</t>
  </si>
  <si>
    <t>Opis urządzenia, będącego przedmiotem użyczenia</t>
  </si>
  <si>
    <t>Nazwa oferowanego urządzenia</t>
  </si>
  <si>
    <t>Typ</t>
  </si>
  <si>
    <t>Rok produkcji</t>
  </si>
  <si>
    <t>Akcesoria</t>
  </si>
  <si>
    <t>Wartość</t>
  </si>
  <si>
    <t xml:space="preserve">Pompa nr 1: ................
Pompa nr 2: ................
Pompa nr 3: ................
Pompa nr 4: ................
Pompa nr 5: ................
Pompa nr 6: ................
Pompa nr 7: ................
Pompa nr 8: ................
Pompa nr 9: ................
Pompa nr 10: ................
</t>
  </si>
  <si>
    <t xml:space="preserve">
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 Wraz z urządzeniami Paszporty Techniczne z wpisanymi numerami seryjnymi, orzeczeniem o sprawności technicznej oraz wymaganą przez producenta datą następnego  przeglądu technicznego
</t>
  </si>
  <si>
    <t>dawka  a 50 mg</t>
  </si>
  <si>
    <t xml:space="preserve">dla dawki a 50 mg 
Nazwa handlowa:
Dawka:
Postać/ Opakowanie:
</t>
  </si>
  <si>
    <t>dla dawki a 50 mg amp-strzyk
Nazwa handlowa:
Dawka:
Postać/ Opakowanie:                                                                                                                   
dla dawki a 50 mg wstrzyk                                                                               
Nazwa handlowa:
Dawka:
Postać/ Opakowanie:
dla dawki a 25 mg 
Nazwa handlowa:
Dawka:
Postać/ Opakowanie:</t>
  </si>
  <si>
    <t>dla dawki a 50 mg amp-wstrzyk                                                          
dla dawki a 50 mg  wstrzyk
dla dawki a 25mg</t>
  </si>
  <si>
    <r>
      <t xml:space="preserve">Nr seryjny każdej sztuki pompy </t>
    </r>
    <r>
      <rPr>
        <sz val="11"/>
        <rFont val="Times New Roman"/>
        <family val="1"/>
      </rPr>
      <t>(należy uzupełnić przy składaniu oferty ewentualnie przy zawieraniu umowy)</t>
    </r>
  </si>
  <si>
    <r>
      <t xml:space="preserve">Anagrelidum </t>
    </r>
    <r>
      <rPr>
        <sz val="11"/>
        <rFont val="Times New Roman"/>
        <family val="1"/>
      </rPr>
      <t xml:space="preserve"> ^</t>
    </r>
  </si>
  <si>
    <t xml:space="preserve">Pompa nr 31: ................
Pompa nr 32: ................
Pompa nr 33: ................
Pompa nr 34: ................
Pompa nr3 5: ................
Pompa nr 36: ................
Pompa nr 37: ................
Pompa nr3 8: ................
Pompa nr3 9: ................
Pompa nr 40: ................
</t>
  </si>
  <si>
    <t xml:space="preserve">Pompa nr 31: ................
Pompa nr 32: ................
Pompa nr 33: ................
Pompa nr 34: ................
Pompa nr 35: ................
Pompa nr 36: ................
Pompa nr 37: ................
Pompa nr 38: ................
Pompa nr 39: ................
Pompa nr 40: ................
</t>
  </si>
  <si>
    <t>Pompa nr 31: ................
Pompa nr 32: ................
Pompa nr 33: ................
Pompa nr 34: ................
Pompa nr 35: ................
Pompa nr 36: ................
Pompa nr 37: ................
Pompa nr 38: ................
Pompa nr 39: ................
Pompa nr 40: ................</t>
  </si>
  <si>
    <t xml:space="preserve">Pompa nr 31: ................
Pompa nr 32: ................
Pompa nr 33: ................
Pompa nr 34: ................
Pompa nr 35: ................
Pompa nr 36: ................
Pompa nr 37: ................
Pompa nr 38: ................
Pompa nr 39: ................
Pompa nr 40: .................
</t>
  </si>
  <si>
    <t xml:space="preserve">Pompa nr 41: ................
Pompa nr 42: ................
Pompa nr 43: ................
Pompa nr4 4: ................
Pompa nr 45: ................
Pompa nr 46: ................
Pompa nr 47: ................
Pompa nr 48: ................
Pompa nr 49: ................
Pompa nr 50: ................
</t>
  </si>
  <si>
    <t xml:space="preserve">Pompa nr 41: ................
Pompa nr 42: ................
Pompa nr 43: ................
Pompa nr 44: ................
Pompa nr 45: ................
Pompa nr 46: ................
Pompa nr 47: ................
Pompa nr 48: ................
Pompa nr 49: ................
Pompa nr 50: ................
</t>
  </si>
  <si>
    <t>Pompa nr 41: ................
Pompa nr 42: ................
Pompa nr 43: ................
Pompa nr 44: ................
Pompa nr 45: ................
Pompa nr 46: ................
Pompa nr 47: ................
Pompa nr 48: ................
Pompa nr 49: ................
Pompa nr 50: ................</t>
  </si>
  <si>
    <t xml:space="preserve">Pompa nr 61: ................
Pompa nr 62: ................
Pompa nr 63: ................
Pompa nr 64: ................
Pompa nr6 5: ................
Pompa nr 66: ................
Pompa nr 67: ................
Pompa nr 68: ................
Pompa nr 69: ................
Pompa nr 70: ................
</t>
  </si>
  <si>
    <t xml:space="preserve">Pompa nr 61: ................
Pompa nr 62: ................
Pompa nr 63: ................
Pompa nr 64: ................
Pompa nr 65: ................
Pompa nr 66: ................
Pompa nr 67: ................
Pompa nr 68: ................
Pompa nr 69: ................
Pompa nr 70: ................
</t>
  </si>
  <si>
    <t>Pompa nr 61: ................
Pompa nr 62: ................
Pompa nr 63: ................
Pompa nr 64: ................
Pompa nr 65: ................
Pompa nr 66: ................
Pompa nr 67: ................
Pompa nr 68: ................
Pompa nr 69: ................
Pompa nr 70: ................</t>
  </si>
  <si>
    <t xml:space="preserve">Pompa nr 71: ................
Pompa nr 72: ................
Pompa nr 73: ................
Pompa nr 74: ................
Pompa nr 75: ................
</t>
  </si>
  <si>
    <t xml:space="preserve">Pompa nr 71: ................
Pompa nr 72: ................
Pompa nr 73: ................
Pompa nr 74: ................
Pompa nr 75: ................
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</si>
</sst>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zł-415]_-;\-* #,##0.00\ [$zł-415]_-;_-* &quot;-&quot;??\ [$zł-415]_-;_-@_-"/>
    <numFmt numFmtId="183" formatCode="_-[$€-2]\ * #,##0.00_-;\-[$€-2]\ * #,##0.00_-;_-[$€-2]\ * &quot;-&quot;??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3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3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3" fontId="8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175" fontId="4" fillId="0" borderId="10" xfId="46" applyNumberFormat="1" applyFont="1" applyFill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75" fontId="4" fillId="0" borderId="10" xfId="44" applyNumberFormat="1" applyFont="1" applyFill="1" applyBorder="1" applyAlignment="1">
      <alignment horizontal="center" vertical="center"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75" fontId="4" fillId="0" borderId="13" xfId="46" applyNumberFormat="1" applyFont="1" applyFill="1" applyBorder="1" applyAlignment="1">
      <alignment horizontal="center" vertical="center"/>
    </xf>
    <xf numFmtId="175" fontId="4" fillId="0" borderId="0" xfId="46" applyNumberFormat="1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center" vertical="center" wrapText="1"/>
      <protection/>
    </xf>
    <xf numFmtId="175" fontId="4" fillId="0" borderId="10" xfId="47" applyNumberFormat="1" applyFont="1" applyFill="1" applyBorder="1" applyAlignment="1">
      <alignment horizontal="center" vertical="center" wrapText="1"/>
    </xf>
    <xf numFmtId="0" fontId="4" fillId="0" borderId="0" xfId="59" applyFont="1" applyBorder="1">
      <alignment/>
      <protection/>
    </xf>
    <xf numFmtId="0" fontId="4" fillId="0" borderId="10" xfId="59" applyFont="1" applyBorder="1" applyAlignment="1">
      <alignment horizontal="center" vertical="center" wrapText="1"/>
      <protection/>
    </xf>
    <xf numFmtId="175" fontId="4" fillId="0" borderId="10" xfId="45" applyNumberFormat="1" applyFont="1" applyFill="1" applyBorder="1" applyAlignment="1">
      <alignment horizontal="center" vertical="center" wrapText="1"/>
    </xf>
    <xf numFmtId="0" fontId="4" fillId="0" borderId="0" xfId="59" applyFont="1" applyAlignment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175" fontId="4" fillId="0" borderId="10" xfId="45" applyNumberFormat="1" applyFont="1" applyFill="1" applyBorder="1" applyAlignment="1">
      <alignment horizontal="center" vertical="center"/>
    </xf>
    <xf numFmtId="175" fontId="4" fillId="0" borderId="0" xfId="45" applyNumberFormat="1" applyFont="1" applyFill="1" applyBorder="1" applyAlignment="1">
      <alignment horizontal="center" vertical="center"/>
    </xf>
    <xf numFmtId="175" fontId="4" fillId="0" borderId="0" xfId="45" applyNumberFormat="1" applyFont="1" applyAlignment="1">
      <alignment horizontal="center" vertical="center"/>
    </xf>
    <xf numFmtId="0" fontId="50" fillId="0" borderId="0" xfId="59" applyFont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 applyProtection="1">
      <alignment horizontal="center" vertical="center" wrapText="1"/>
      <protection/>
    </xf>
    <xf numFmtId="175" fontId="4" fillId="0" borderId="0" xfId="45" applyNumberFormat="1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44" fontId="4" fillId="34" borderId="0" xfId="76" applyFont="1" applyFill="1" applyBorder="1" applyAlignment="1">
      <alignment horizontal="center" vertical="center" wrapText="1"/>
    </xf>
    <xf numFmtId="0" fontId="4" fillId="0" borderId="0" xfId="59" applyFont="1" applyBorder="1" applyAlignment="1">
      <alignment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44" fontId="4" fillId="0" borderId="0" xfId="78" applyFont="1" applyFill="1" applyBorder="1" applyAlignment="1">
      <alignment horizontal="center" vertical="center" wrapText="1"/>
    </xf>
    <xf numFmtId="0" fontId="4" fillId="0" borderId="0" xfId="59" applyFont="1">
      <alignment/>
      <protection/>
    </xf>
    <xf numFmtId="175" fontId="4" fillId="0" borderId="10" xfId="45" applyNumberFormat="1" applyFont="1" applyFill="1" applyBorder="1" applyAlignment="1">
      <alignment vertical="center" wrapText="1"/>
    </xf>
    <xf numFmtId="0" fontId="4" fillId="0" borderId="10" xfId="59" applyFont="1" applyFill="1" applyBorder="1" applyAlignment="1" applyProtection="1">
      <alignment horizontal="left" vertical="top" wrapText="1"/>
      <protection locked="0"/>
    </xf>
    <xf numFmtId="0" fontId="4" fillId="0" borderId="10" xfId="59" applyFont="1" applyBorder="1" applyAlignment="1">
      <alignment vertical="center" wrapText="1"/>
      <protection/>
    </xf>
    <xf numFmtId="0" fontId="50" fillId="0" borderId="0" xfId="59" applyFont="1" applyAlignment="1">
      <alignment vertical="top" wrapText="1"/>
      <protection/>
    </xf>
    <xf numFmtId="0" fontId="50" fillId="0" borderId="0" xfId="0" applyFont="1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 vertical="center" wrapText="1"/>
      <protection/>
    </xf>
    <xf numFmtId="0" fontId="4" fillId="0" borderId="0" xfId="59" applyFont="1" applyAlignment="1">
      <alignment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52" fillId="0" borderId="0" xfId="59" applyFont="1" applyBorder="1" applyAlignment="1">
      <alignment horizontal="left" vertical="center" wrapText="1"/>
      <protection/>
    </xf>
    <xf numFmtId="0" fontId="50" fillId="0" borderId="0" xfId="59" applyFont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>
      <alignment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vertical="top" wrapText="1"/>
    </xf>
    <xf numFmtId="0" fontId="4" fillId="0" borderId="0" xfId="59" applyFont="1" applyFill="1" applyAlignment="1" applyProtection="1">
      <alignment horizontal="left" vertical="top" wrapText="1"/>
      <protection locked="0"/>
    </xf>
    <xf numFmtId="0" fontId="4" fillId="0" borderId="0" xfId="59" applyFont="1" applyAlignment="1">
      <alignment horizontal="left" vertical="top" wrapText="1"/>
      <protection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Dziesiętny 5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5" xfId="62"/>
    <cellStyle name="Normalny 7" xfId="63"/>
    <cellStyle name="Normalny_Arkusz1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3 2" xfId="78"/>
    <cellStyle name="Walutowy 4" xfId="79"/>
    <cellStyle name="Walutowy 5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80"/>
  <sheetViews>
    <sheetView showGridLines="0" zoomScale="93" zoomScaleNormal="93" zoomScaleSheetLayoutView="85" zoomScalePageLayoutView="115" workbookViewId="0" topLeftCell="A1">
      <selection activeCell="K53" sqref="K53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75</v>
      </c>
    </row>
    <row r="2" spans="3:5" ht="15">
      <c r="C2" s="18"/>
      <c r="D2" s="18" t="s">
        <v>72</v>
      </c>
      <c r="E2" s="18"/>
    </row>
    <row r="4" spans="3:4" ht="15">
      <c r="C4" s="9" t="s">
        <v>63</v>
      </c>
      <c r="D4" s="9" t="s">
        <v>102</v>
      </c>
    </row>
    <row r="6" spans="3:5" ht="15">
      <c r="C6" s="9" t="s">
        <v>62</v>
      </c>
      <c r="D6" s="100" t="s">
        <v>103</v>
      </c>
      <c r="E6" s="100"/>
    </row>
    <row r="8" spans="3:5" ht="15">
      <c r="C8" s="21" t="s">
        <v>56</v>
      </c>
      <c r="D8" s="105"/>
      <c r="E8" s="94"/>
    </row>
    <row r="9" spans="3:5" ht="15">
      <c r="C9" s="21" t="s">
        <v>64</v>
      </c>
      <c r="D9" s="108"/>
      <c r="E9" s="109"/>
    </row>
    <row r="10" spans="3:5" ht="15">
      <c r="C10" s="21" t="s">
        <v>55</v>
      </c>
      <c r="D10" s="101"/>
      <c r="E10" s="102"/>
    </row>
    <row r="11" spans="3:5" ht="15">
      <c r="C11" s="21" t="s">
        <v>66</v>
      </c>
      <c r="D11" s="101"/>
      <c r="E11" s="102"/>
    </row>
    <row r="12" spans="3:5" ht="15">
      <c r="C12" s="21" t="s">
        <v>67</v>
      </c>
      <c r="D12" s="101"/>
      <c r="E12" s="102"/>
    </row>
    <row r="13" spans="3:5" ht="15">
      <c r="C13" s="21" t="s">
        <v>68</v>
      </c>
      <c r="D13" s="101"/>
      <c r="E13" s="102"/>
    </row>
    <row r="14" spans="3:5" ht="15">
      <c r="C14" s="21" t="s">
        <v>69</v>
      </c>
      <c r="D14" s="101"/>
      <c r="E14" s="102"/>
    </row>
    <row r="15" spans="3:5" ht="15">
      <c r="C15" s="21" t="s">
        <v>70</v>
      </c>
      <c r="D15" s="101"/>
      <c r="E15" s="102"/>
    </row>
    <row r="16" spans="3:5" ht="15">
      <c r="C16" s="21" t="s">
        <v>71</v>
      </c>
      <c r="D16" s="101"/>
      <c r="E16" s="102"/>
    </row>
    <row r="17" spans="4:5" ht="15">
      <c r="D17" s="6"/>
      <c r="E17" s="22"/>
    </row>
    <row r="18" spans="3:5" ht="15">
      <c r="C18" s="103" t="s">
        <v>65</v>
      </c>
      <c r="D18" s="104"/>
      <c r="E18" s="23"/>
    </row>
    <row r="19" spans="4:5" ht="15">
      <c r="D19" s="1"/>
      <c r="E19" s="23"/>
    </row>
    <row r="20" spans="3:5" ht="21" customHeight="1">
      <c r="C20" s="5" t="s">
        <v>17</v>
      </c>
      <c r="D20" s="24" t="s">
        <v>0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(4)'!H$6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3:5" ht="15">
      <c r="C33" s="21" t="s">
        <v>36</v>
      </c>
      <c r="D33" s="25">
        <f>'część (13)'!H$6</f>
        <v>0</v>
      </c>
      <c r="E33" s="26"/>
    </row>
    <row r="34" spans="3:5" ht="15">
      <c r="C34" s="21" t="s">
        <v>37</v>
      </c>
      <c r="D34" s="25">
        <f>'część (14)'!H$6</f>
        <v>0</v>
      </c>
      <c r="E34" s="26"/>
    </row>
    <row r="35" spans="3:5" ht="15">
      <c r="C35" s="21" t="s">
        <v>38</v>
      </c>
      <c r="D35" s="25">
        <f>'część (15)'!H$6</f>
        <v>0</v>
      </c>
      <c r="E35" s="26"/>
    </row>
    <row r="36" spans="3:5" ht="15">
      <c r="C36" s="21" t="s">
        <v>39</v>
      </c>
      <c r="D36" s="25">
        <f>'część (16)'!H$6</f>
        <v>0</v>
      </c>
      <c r="E36" s="26"/>
    </row>
    <row r="37" spans="3:5" ht="15">
      <c r="C37" s="21" t="s">
        <v>40</v>
      </c>
      <c r="D37" s="25">
        <f>'część (17)'!H$6</f>
        <v>0</v>
      </c>
      <c r="E37" s="26"/>
    </row>
    <row r="38" spans="3:5" ht="15">
      <c r="C38" s="21" t="s">
        <v>41</v>
      </c>
      <c r="D38" s="25">
        <f>'część (18)'!H$6</f>
        <v>0</v>
      </c>
      <c r="E38" s="26"/>
    </row>
    <row r="39" spans="3:5" ht="15">
      <c r="C39" s="21" t="s">
        <v>42</v>
      </c>
      <c r="D39" s="25">
        <f>'część (19)'!H$6</f>
        <v>0</v>
      </c>
      <c r="E39" s="26"/>
    </row>
    <row r="40" spans="3:5" ht="15">
      <c r="C40" s="21" t="s">
        <v>43</v>
      </c>
      <c r="D40" s="25">
        <f>'część (20)'!H$6</f>
        <v>0</v>
      </c>
      <c r="E40" s="26"/>
    </row>
    <row r="41" spans="3:5" ht="15">
      <c r="C41" s="21" t="s">
        <v>44</v>
      </c>
      <c r="D41" s="25">
        <f>'część (21)'!H$6</f>
        <v>0</v>
      </c>
      <c r="E41" s="26"/>
    </row>
    <row r="42" spans="3:5" ht="15">
      <c r="C42" s="21" t="s">
        <v>45</v>
      </c>
      <c r="D42" s="25">
        <f>'część (22)'!H$6</f>
        <v>0</v>
      </c>
      <c r="E42" s="26"/>
    </row>
    <row r="43" spans="3:5" ht="15">
      <c r="C43" s="21" t="s">
        <v>46</v>
      </c>
      <c r="D43" s="25">
        <f>'część (23)'!H$6</f>
        <v>0</v>
      </c>
      <c r="E43" s="26"/>
    </row>
    <row r="44" spans="3:5" ht="15">
      <c r="C44" s="21" t="s">
        <v>47</v>
      </c>
      <c r="D44" s="25">
        <f>'część (24)'!H$6</f>
        <v>0</v>
      </c>
      <c r="E44" s="26"/>
    </row>
    <row r="45" spans="3:5" ht="15">
      <c r="C45" s="21" t="s">
        <v>48</v>
      </c>
      <c r="D45" s="25">
        <f>'część (25)'!H$6</f>
        <v>0</v>
      </c>
      <c r="E45" s="26"/>
    </row>
    <row r="46" spans="3:5" ht="15">
      <c r="C46" s="21" t="s">
        <v>104</v>
      </c>
      <c r="D46" s="25">
        <f>'część (26)'!H$6</f>
        <v>0</v>
      </c>
      <c r="E46" s="26"/>
    </row>
    <row r="47" spans="3:5" ht="15">
      <c r="C47" s="21" t="s">
        <v>105</v>
      </c>
      <c r="D47" s="25">
        <f>'część (27)'!H$6</f>
        <v>0</v>
      </c>
      <c r="E47" s="26"/>
    </row>
    <row r="48" spans="3:5" ht="15">
      <c r="C48" s="21" t="s">
        <v>106</v>
      </c>
      <c r="D48" s="25">
        <f>'część (28)'!H$6</f>
        <v>0</v>
      </c>
      <c r="E48" s="26"/>
    </row>
    <row r="49" spans="3:5" ht="15">
      <c r="C49" s="21" t="s">
        <v>107</v>
      </c>
      <c r="D49" s="25">
        <f>'część (29)'!H$6</f>
        <v>0</v>
      </c>
      <c r="E49" s="26"/>
    </row>
    <row r="50" spans="3:5" ht="15">
      <c r="C50" s="21" t="s">
        <v>108</v>
      </c>
      <c r="D50" s="25">
        <f>'część (30)'!H$6</f>
        <v>0</v>
      </c>
      <c r="E50" s="26"/>
    </row>
    <row r="51" spans="3:5" ht="15">
      <c r="C51" s="21" t="s">
        <v>109</v>
      </c>
      <c r="D51" s="25">
        <f>'część (31)'!H$6</f>
        <v>0</v>
      </c>
      <c r="E51" s="26"/>
    </row>
    <row r="52" spans="4:5" ht="15">
      <c r="D52" s="40"/>
      <c r="E52" s="26"/>
    </row>
    <row r="53" spans="2:5" ht="108" customHeight="1">
      <c r="B53" s="9" t="s">
        <v>1</v>
      </c>
      <c r="C53" s="110" t="s">
        <v>93</v>
      </c>
      <c r="D53" s="100"/>
      <c r="E53" s="110"/>
    </row>
    <row r="54" spans="2:5" ht="21" customHeight="1">
      <c r="B54" s="9" t="s">
        <v>2</v>
      </c>
      <c r="C54" s="104" t="s">
        <v>61</v>
      </c>
      <c r="D54" s="103"/>
      <c r="E54" s="107"/>
    </row>
    <row r="55" spans="2:5" ht="41.25" customHeight="1">
      <c r="B55" s="9" t="s">
        <v>3</v>
      </c>
      <c r="C55" s="106" t="s">
        <v>78</v>
      </c>
      <c r="D55" s="106"/>
      <c r="E55" s="106"/>
    </row>
    <row r="56" spans="2:5" s="27" customFormat="1" ht="63" customHeight="1">
      <c r="B56" s="27" t="s">
        <v>4</v>
      </c>
      <c r="C56" s="100" t="s">
        <v>110</v>
      </c>
      <c r="D56" s="100"/>
      <c r="E56" s="100"/>
    </row>
    <row r="57" spans="2:5" s="27" customFormat="1" ht="66" customHeight="1">
      <c r="B57" s="27" t="s">
        <v>52</v>
      </c>
      <c r="C57" s="100" t="s">
        <v>111</v>
      </c>
      <c r="D57" s="100"/>
      <c r="E57" s="100"/>
    </row>
    <row r="58" spans="2:5" ht="36" customHeight="1">
      <c r="B58" s="27" t="s">
        <v>59</v>
      </c>
      <c r="C58" s="100" t="s">
        <v>22</v>
      </c>
      <c r="D58" s="110"/>
      <c r="E58" s="110"/>
    </row>
    <row r="59" spans="2:5" ht="32.25" customHeight="1">
      <c r="B59" s="27" t="s">
        <v>5</v>
      </c>
      <c r="C59" s="112" t="s">
        <v>53</v>
      </c>
      <c r="D59" s="113"/>
      <c r="E59" s="113"/>
    </row>
    <row r="60" spans="2:5" ht="39" customHeight="1">
      <c r="B60" s="27" t="s">
        <v>6</v>
      </c>
      <c r="C60" s="100" t="s">
        <v>54</v>
      </c>
      <c r="D60" s="110"/>
      <c r="E60" s="110"/>
    </row>
    <row r="61" spans="2:5" ht="33.75" customHeight="1">
      <c r="B61" s="27" t="s">
        <v>19</v>
      </c>
      <c r="C61" s="100" t="s">
        <v>82</v>
      </c>
      <c r="D61" s="100"/>
      <c r="E61" s="100"/>
    </row>
    <row r="62" spans="3:5" ht="33.75" customHeight="1">
      <c r="C62" s="100" t="s">
        <v>80</v>
      </c>
      <c r="D62" s="100"/>
      <c r="E62" s="100"/>
    </row>
    <row r="63" spans="3:5" ht="30" customHeight="1">
      <c r="C63" s="111" t="s">
        <v>81</v>
      </c>
      <c r="D63" s="111"/>
      <c r="E63" s="111"/>
    </row>
    <row r="64" spans="2:5" ht="18" customHeight="1">
      <c r="B64" s="9" t="s">
        <v>58</v>
      </c>
      <c r="C64" s="4" t="s">
        <v>7</v>
      </c>
      <c r="D64" s="1"/>
      <c r="E64" s="9"/>
    </row>
    <row r="65" spans="2:5" ht="18" customHeight="1">
      <c r="B65" s="29"/>
      <c r="C65" s="97" t="s">
        <v>20</v>
      </c>
      <c r="D65" s="98"/>
      <c r="E65" s="99"/>
    </row>
    <row r="66" spans="3:5" ht="18" customHeight="1">
      <c r="C66" s="97" t="s">
        <v>8</v>
      </c>
      <c r="D66" s="99"/>
      <c r="E66" s="21"/>
    </row>
    <row r="67" spans="3:5" ht="18" customHeight="1">
      <c r="C67" s="95"/>
      <c r="D67" s="96"/>
      <c r="E67" s="21"/>
    </row>
    <row r="68" spans="3:5" ht="18" customHeight="1">
      <c r="C68" s="95"/>
      <c r="D68" s="96"/>
      <c r="E68" s="21"/>
    </row>
    <row r="69" spans="3:5" ht="18" customHeight="1">
      <c r="C69" s="95"/>
      <c r="D69" s="96"/>
      <c r="E69" s="21"/>
    </row>
    <row r="70" spans="3:5" ht="18" customHeight="1">
      <c r="C70" s="31" t="s">
        <v>10</v>
      </c>
      <c r="D70" s="31"/>
      <c r="E70" s="7"/>
    </row>
    <row r="71" spans="3:5" ht="18" customHeight="1">
      <c r="C71" s="97" t="s">
        <v>21</v>
      </c>
      <c r="D71" s="98"/>
      <c r="E71" s="99"/>
    </row>
    <row r="72" spans="3:5" ht="18" customHeight="1">
      <c r="C72" s="32" t="s">
        <v>8</v>
      </c>
      <c r="D72" s="30" t="s">
        <v>9</v>
      </c>
      <c r="E72" s="33" t="s">
        <v>11</v>
      </c>
    </row>
    <row r="73" spans="3:5" ht="18" customHeight="1">
      <c r="C73" s="34"/>
      <c r="D73" s="30"/>
      <c r="E73" s="35"/>
    </row>
    <row r="74" spans="3:5" ht="18" customHeight="1">
      <c r="C74" s="34"/>
      <c r="D74" s="30"/>
      <c r="E74" s="35"/>
    </row>
    <row r="75" spans="3:5" ht="18" customHeight="1">
      <c r="C75" s="31"/>
      <c r="D75" s="31"/>
      <c r="E75" s="7"/>
    </row>
    <row r="76" spans="3:5" ht="18" customHeight="1">
      <c r="C76" s="97" t="s">
        <v>23</v>
      </c>
      <c r="D76" s="98"/>
      <c r="E76" s="99"/>
    </row>
    <row r="77" spans="3:5" ht="18" customHeight="1">
      <c r="C77" s="97" t="s">
        <v>12</v>
      </c>
      <c r="D77" s="99"/>
      <c r="E77" s="21"/>
    </row>
    <row r="78" spans="3:5" ht="18" customHeight="1">
      <c r="C78" s="94"/>
      <c r="D78" s="94"/>
      <c r="E78" s="21"/>
    </row>
    <row r="79" spans="3:5" ht="34.5" customHeight="1">
      <c r="C79" s="20"/>
      <c r="D79" s="28"/>
      <c r="E79" s="28"/>
    </row>
    <row r="80" spans="2:5" ht="15">
      <c r="B80" s="9" t="s">
        <v>99</v>
      </c>
      <c r="C80" s="92" t="s">
        <v>100</v>
      </c>
      <c r="D80" s="93"/>
      <c r="E80" s="93"/>
    </row>
  </sheetData>
  <sheetProtection/>
  <mergeCells count="32">
    <mergeCell ref="C58:E58"/>
    <mergeCell ref="C65:E65"/>
    <mergeCell ref="C63:E63"/>
    <mergeCell ref="C66:D66"/>
    <mergeCell ref="C60:E60"/>
    <mergeCell ref="C59:E59"/>
    <mergeCell ref="C62:E62"/>
    <mergeCell ref="C61:E61"/>
    <mergeCell ref="D16:E16"/>
    <mergeCell ref="D15:E15"/>
    <mergeCell ref="D9:E9"/>
    <mergeCell ref="D10:E10"/>
    <mergeCell ref="D12:E12"/>
    <mergeCell ref="C53:E53"/>
    <mergeCell ref="D6:E6"/>
    <mergeCell ref="D13:E13"/>
    <mergeCell ref="C57:E57"/>
    <mergeCell ref="C18:D18"/>
    <mergeCell ref="D11:E11"/>
    <mergeCell ref="D14:E14"/>
    <mergeCell ref="D8:E8"/>
    <mergeCell ref="C55:E55"/>
    <mergeCell ref="C54:E54"/>
    <mergeCell ref="C56:E56"/>
    <mergeCell ref="C80:E80"/>
    <mergeCell ref="C78:D78"/>
    <mergeCell ref="C67:D67"/>
    <mergeCell ref="C68:D68"/>
    <mergeCell ref="C69:D69"/>
    <mergeCell ref="C71:E71"/>
    <mergeCell ref="C77:D77"/>
    <mergeCell ref="C76:E7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7.00390625" style="1" customWidth="1"/>
    <col min="3" max="3" width="25.75390625" style="1" customWidth="1"/>
    <col min="4" max="4" width="27.625" style="1" customWidth="1"/>
    <col min="5" max="5" width="12.75390625" style="23" customWidth="1"/>
    <col min="6" max="6" width="14.375" style="1" customWidth="1"/>
    <col min="7" max="7" width="32.00390625" style="1" customWidth="1"/>
    <col min="8" max="9" width="22.875" style="1" customWidth="1"/>
    <col min="10" max="10" width="22.375" style="1" customWidth="1"/>
    <col min="11" max="11" width="17.25390625" style="1" customWidth="1"/>
    <col min="12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9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9.5" customHeight="1">
      <c r="A11" s="21" t="s">
        <v>1</v>
      </c>
      <c r="B11" s="44" t="s">
        <v>142</v>
      </c>
      <c r="C11" s="44" t="s">
        <v>143</v>
      </c>
      <c r="D11" s="44" t="s">
        <v>141</v>
      </c>
      <c r="E11" s="50">
        <v>200</v>
      </c>
      <c r="F11" s="46" t="s">
        <v>88</v>
      </c>
      <c r="G11" s="15" t="s">
        <v>146</v>
      </c>
      <c r="H11" s="15"/>
      <c r="I11" s="15"/>
      <c r="J11" s="15" t="s">
        <v>147</v>
      </c>
      <c r="K11" s="15"/>
      <c r="L11" s="15"/>
      <c r="M11" s="15"/>
      <c r="N11" s="17">
        <f>ROUND(L11*ROUND(M11,2),2)</f>
        <v>0</v>
      </c>
    </row>
    <row r="12" spans="1:17" ht="90">
      <c r="A12" s="21" t="s">
        <v>2</v>
      </c>
      <c r="B12" s="47" t="s">
        <v>142</v>
      </c>
      <c r="C12" s="47" t="s">
        <v>144</v>
      </c>
      <c r="D12" s="47" t="s">
        <v>145</v>
      </c>
      <c r="E12" s="50">
        <v>550</v>
      </c>
      <c r="F12" s="46" t="s">
        <v>88</v>
      </c>
      <c r="G12" s="15" t="s">
        <v>148</v>
      </c>
      <c r="H12" s="15"/>
      <c r="I12" s="15"/>
      <c r="J12" s="15" t="s">
        <v>147</v>
      </c>
      <c r="K12" s="15"/>
      <c r="L12" s="15"/>
      <c r="M12" s="15"/>
      <c r="N12" s="17">
        <f>ROUND(L12*ROUND(M12,2),2)</f>
        <v>0</v>
      </c>
      <c r="Q12" s="1"/>
    </row>
    <row r="13" spans="2:17" ht="15">
      <c r="B13" s="2"/>
      <c r="Q13" s="1"/>
    </row>
    <row r="14" spans="2:17" ht="15">
      <c r="B14" s="2" t="s">
        <v>96</v>
      </c>
      <c r="Q14" s="1"/>
    </row>
    <row r="15" spans="2:17" ht="15">
      <c r="B15" s="120" t="s">
        <v>89</v>
      </c>
      <c r="C15" s="120"/>
      <c r="D15" s="120"/>
      <c r="E15" s="121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3">
    <mergeCell ref="G2:I2"/>
    <mergeCell ref="H6:I6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L11" sqref="L1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29.1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10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0.5" customHeight="1">
      <c r="A11" s="21" t="s">
        <v>1</v>
      </c>
      <c r="B11" s="44" t="s">
        <v>149</v>
      </c>
      <c r="C11" s="44" t="s">
        <v>150</v>
      </c>
      <c r="D11" s="44" t="s">
        <v>151</v>
      </c>
      <c r="E11" s="49">
        <v>100</v>
      </c>
      <c r="F11" s="46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5" workbookViewId="0" topLeftCell="A1">
      <selection activeCell="B13" sqref="B13"/>
    </sheetView>
  </sheetViews>
  <sheetFormatPr defaultColWidth="9.00390625" defaultRowHeight="12.75"/>
  <cols>
    <col min="1" max="1" width="5.125" style="1" customWidth="1"/>
    <col min="2" max="2" width="32.75390625" style="1" customWidth="1"/>
    <col min="3" max="3" width="19.87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155</v>
      </c>
      <c r="N10" s="5" t="s">
        <v>16</v>
      </c>
    </row>
    <row r="11" spans="1:14" ht="51.75" customHeight="1">
      <c r="A11" s="21" t="s">
        <v>1</v>
      </c>
      <c r="B11" s="44" t="s">
        <v>152</v>
      </c>
      <c r="C11" s="44" t="s">
        <v>153</v>
      </c>
      <c r="D11" s="44" t="s">
        <v>154</v>
      </c>
      <c r="E11" s="50">
        <v>650</v>
      </c>
      <c r="F11" s="51" t="s">
        <v>88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156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8"/>
  <sheetViews>
    <sheetView showGridLines="0" zoomScale="75" zoomScaleNormal="75" zoomScalePageLayoutView="80" workbookViewId="0" topLeftCell="A1">
      <selection activeCell="J31" sqref="J31"/>
    </sheetView>
  </sheetViews>
  <sheetFormatPr defaultColWidth="9.00390625" defaultRowHeight="12.75"/>
  <cols>
    <col min="1" max="1" width="5.125" style="1" customWidth="1"/>
    <col min="2" max="2" width="36.125" style="1" customWidth="1"/>
    <col min="3" max="3" width="17.003906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9.25" customHeight="1">
      <c r="A11" s="21" t="s">
        <v>1</v>
      </c>
      <c r="B11" s="44" t="s">
        <v>157</v>
      </c>
      <c r="C11" s="44" t="s">
        <v>158</v>
      </c>
      <c r="D11" s="44" t="s">
        <v>159</v>
      </c>
      <c r="E11" s="50">
        <v>160</v>
      </c>
      <c r="F11" s="46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7" ht="45">
      <c r="A12" s="21" t="s">
        <v>2</v>
      </c>
      <c r="B12" s="44" t="s">
        <v>157</v>
      </c>
      <c r="C12" s="44" t="s">
        <v>160</v>
      </c>
      <c r="D12" s="44" t="s">
        <v>161</v>
      </c>
      <c r="E12" s="50">
        <v>1700</v>
      </c>
      <c r="F12" s="46" t="s">
        <v>88</v>
      </c>
      <c r="G12" s="15" t="s">
        <v>74</v>
      </c>
      <c r="H12" s="15"/>
      <c r="I12" s="15"/>
      <c r="J12" s="16"/>
      <c r="K12" s="15"/>
      <c r="L12" s="15"/>
      <c r="M12" s="15"/>
      <c r="N12" s="17">
        <f>ROUND(L12*ROUND(M12,2),2)</f>
        <v>0</v>
      </c>
      <c r="Q12" s="1"/>
    </row>
    <row r="13" ht="15">
      <c r="Q13" s="1"/>
    </row>
    <row r="14" spans="2:17" ht="27" customHeight="1">
      <c r="B14" s="52"/>
      <c r="C14" s="122" t="s">
        <v>89</v>
      </c>
      <c r="D14" s="122"/>
      <c r="E14" s="122"/>
      <c r="F14" s="52"/>
      <c r="G14" s="52"/>
      <c r="Q14" s="1"/>
    </row>
    <row r="15" spans="2:17" ht="93.75" customHeight="1">
      <c r="B15" s="119" t="s">
        <v>162</v>
      </c>
      <c r="C15" s="123"/>
      <c r="D15" s="123"/>
      <c r="E15" s="123"/>
      <c r="F15" s="123"/>
      <c r="G15" s="123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</sheetData>
  <sheetProtection/>
  <mergeCells count="4">
    <mergeCell ref="G2:I2"/>
    <mergeCell ref="H6:I6"/>
    <mergeCell ref="C14:E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Q26" sqref="Q26"/>
    </sheetView>
  </sheetViews>
  <sheetFormatPr defaultColWidth="9.00390625" defaultRowHeight="12.75"/>
  <cols>
    <col min="1" max="1" width="5.125" style="1" customWidth="1"/>
    <col min="2" max="2" width="17.00390625" style="1" customWidth="1"/>
    <col min="3" max="3" width="28.6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9" width="22.875" style="1" customWidth="1"/>
    <col min="10" max="10" width="30.25390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93.75" customHeight="1">
      <c r="A11" s="21" t="s">
        <v>1</v>
      </c>
      <c r="B11" s="44" t="s">
        <v>157</v>
      </c>
      <c r="C11" s="44" t="s">
        <v>163</v>
      </c>
      <c r="D11" s="44" t="s">
        <v>164</v>
      </c>
      <c r="E11" s="50">
        <v>30</v>
      </c>
      <c r="F11" s="46" t="s">
        <v>88</v>
      </c>
      <c r="G11" s="15" t="s">
        <v>148</v>
      </c>
      <c r="H11" s="15"/>
      <c r="I11" s="15"/>
      <c r="J11" s="15"/>
      <c r="K11" s="15"/>
      <c r="L11" s="15"/>
      <c r="M11" s="15"/>
      <c r="N11" s="17">
        <f>ROUND(L11*ROUND(M11,2),2)</f>
        <v>0</v>
      </c>
    </row>
    <row r="12" spans="1:17" ht="90">
      <c r="A12" s="21" t="s">
        <v>2</v>
      </c>
      <c r="B12" s="44" t="s">
        <v>157</v>
      </c>
      <c r="C12" s="44" t="s">
        <v>165</v>
      </c>
      <c r="D12" s="44" t="s">
        <v>264</v>
      </c>
      <c r="E12" s="50">
        <v>340</v>
      </c>
      <c r="F12" s="46" t="s">
        <v>88</v>
      </c>
      <c r="G12" s="15" t="s">
        <v>148</v>
      </c>
      <c r="H12" s="15"/>
      <c r="I12" s="15"/>
      <c r="J12" s="15"/>
      <c r="K12" s="15"/>
      <c r="L12" s="15"/>
      <c r="M12" s="15"/>
      <c r="N12" s="17">
        <f>ROUND(L12*ROUND(M12,2),2)</f>
        <v>0</v>
      </c>
      <c r="Q12" s="1"/>
    </row>
    <row r="13" spans="2:17" ht="36" customHeight="1">
      <c r="B13" s="2"/>
      <c r="C13" s="52"/>
      <c r="D13" s="122" t="s">
        <v>89</v>
      </c>
      <c r="E13" s="122"/>
      <c r="F13" s="122"/>
      <c r="G13" s="52"/>
      <c r="H13" s="52"/>
      <c r="Q13" s="1"/>
    </row>
    <row r="14" spans="3:17" ht="99" customHeight="1">
      <c r="C14" s="119" t="s">
        <v>166</v>
      </c>
      <c r="D14" s="123"/>
      <c r="E14" s="123"/>
      <c r="F14" s="123"/>
      <c r="G14" s="123"/>
      <c r="H14" s="12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4">
    <mergeCell ref="G2:I2"/>
    <mergeCell ref="H6:I6"/>
    <mergeCell ref="D13:F13"/>
    <mergeCell ref="C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D13" sqref="D13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7.25390625" style="1" customWidth="1"/>
    <col min="4" max="4" width="19.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4.75" customHeight="1">
      <c r="A11" s="21" t="s">
        <v>1</v>
      </c>
      <c r="B11" s="53" t="s">
        <v>167</v>
      </c>
      <c r="C11" s="54" t="s">
        <v>168</v>
      </c>
      <c r="D11" s="47" t="s">
        <v>169</v>
      </c>
      <c r="E11" s="50">
        <v>2000</v>
      </c>
      <c r="F11" s="46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75" zoomScaleNormal="75" zoomScalePageLayoutView="80" workbookViewId="0" topLeftCell="A1">
      <selection activeCell="G28" sqref="G28"/>
    </sheetView>
  </sheetViews>
  <sheetFormatPr defaultColWidth="9.00390625" defaultRowHeight="12.75"/>
  <cols>
    <col min="1" max="1" width="5.125" style="1" customWidth="1"/>
    <col min="2" max="2" width="21.75390625" style="1" customWidth="1"/>
    <col min="3" max="3" width="17.1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9.5" customHeight="1">
      <c r="A11" s="21" t="s">
        <v>1</v>
      </c>
      <c r="B11" s="44" t="s">
        <v>170</v>
      </c>
      <c r="C11" s="44" t="s">
        <v>171</v>
      </c>
      <c r="D11" s="44" t="s">
        <v>172</v>
      </c>
      <c r="E11" s="49">
        <v>2350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60" customHeight="1">
      <c r="B13" s="104" t="s">
        <v>95</v>
      </c>
      <c r="C13" s="104"/>
      <c r="D13" s="104"/>
      <c r="E13" s="104"/>
      <c r="F13" s="10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P31" sqref="P31"/>
    </sheetView>
  </sheetViews>
  <sheetFormatPr defaultColWidth="9.00390625" defaultRowHeight="12.75"/>
  <cols>
    <col min="1" max="1" width="5.125" style="1" customWidth="1"/>
    <col min="2" max="2" width="34.125" style="1" customWidth="1"/>
    <col min="3" max="3" width="47.87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16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02.75" customHeight="1">
      <c r="A11" s="21" t="s">
        <v>1</v>
      </c>
      <c r="B11" s="44" t="s">
        <v>173</v>
      </c>
      <c r="C11" s="44" t="s">
        <v>174</v>
      </c>
      <c r="D11" s="44" t="s">
        <v>175</v>
      </c>
      <c r="E11" s="50">
        <v>1500</v>
      </c>
      <c r="F11" s="51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176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75" zoomScaleNormal="75" zoomScalePageLayoutView="80" workbookViewId="0" topLeftCell="A1">
      <selection activeCell="R14" sqref="R14"/>
    </sheetView>
  </sheetViews>
  <sheetFormatPr defaultColWidth="9.00390625" defaultRowHeight="12.75"/>
  <cols>
    <col min="1" max="1" width="5.125" style="1" customWidth="1"/>
    <col min="2" max="2" width="33.00390625" style="1" customWidth="1"/>
    <col min="3" max="3" width="18.625" style="1" customWidth="1"/>
    <col min="4" max="4" width="26.375" style="1" customWidth="1"/>
    <col min="5" max="5" width="12.75390625" style="23" customWidth="1"/>
    <col min="6" max="6" width="12.125" style="1" customWidth="1"/>
    <col min="7" max="7" width="32.00390625" style="1" customWidth="1"/>
    <col min="8" max="8" width="22.875" style="1" customWidth="1"/>
    <col min="9" max="9" width="22.375" style="1" customWidth="1"/>
    <col min="10" max="10" width="18.75390625" style="1" customWidth="1"/>
    <col min="11" max="11" width="16.875" style="1" hidden="1" customWidth="1"/>
    <col min="12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17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/>
      <c r="L8"/>
      <c r="M8"/>
      <c r="N8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87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Wymiary / 
Postać/ Opakowanie</v>
      </c>
      <c r="H10" s="5" t="s">
        <v>91</v>
      </c>
      <c r="I10" s="5" t="str">
        <f>B10</f>
        <v>Skład</v>
      </c>
      <c r="J10" s="55" t="s">
        <v>79</v>
      </c>
      <c r="K10" s="5"/>
      <c r="L10" s="5" t="s">
        <v>265</v>
      </c>
      <c r="M10" s="5" t="s">
        <v>266</v>
      </c>
      <c r="N10" s="5" t="s">
        <v>16</v>
      </c>
    </row>
    <row r="11" spans="1:14" ht="393" customHeight="1">
      <c r="A11" s="21" t="s">
        <v>1</v>
      </c>
      <c r="B11" s="44" t="s">
        <v>177</v>
      </c>
      <c r="C11" s="44" t="s">
        <v>178</v>
      </c>
      <c r="D11" s="44" t="s">
        <v>179</v>
      </c>
      <c r="E11" s="50">
        <v>50000</v>
      </c>
      <c r="F11" s="46" t="s">
        <v>180</v>
      </c>
      <c r="G11" s="15" t="s">
        <v>181</v>
      </c>
      <c r="H11" s="15"/>
      <c r="I11" s="15"/>
      <c r="J11" s="16" t="s">
        <v>182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/>
      <c r="Q13" s="1"/>
    </row>
    <row r="14" spans="2:17" ht="45" customHeight="1">
      <c r="B14" s="104" t="s">
        <v>183</v>
      </c>
      <c r="C14" s="104"/>
      <c r="D14" s="104"/>
      <c r="Q14" s="1"/>
    </row>
    <row r="15" spans="2:17" ht="30" customHeight="1">
      <c r="B15" s="104" t="s">
        <v>176</v>
      </c>
      <c r="C15" s="104"/>
      <c r="D15" s="10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75" zoomScaleNormal="75" zoomScalePageLayoutView="80" workbookViewId="0" topLeftCell="A1">
      <selection activeCell="F29" sqref="F29"/>
    </sheetView>
  </sheetViews>
  <sheetFormatPr defaultColWidth="9.00390625" defaultRowHeight="12.75"/>
  <cols>
    <col min="1" max="1" width="5.125" style="1" customWidth="1"/>
    <col min="2" max="2" width="46.75390625" style="1" customWidth="1"/>
    <col min="3" max="4" width="23.375" style="1" customWidth="1"/>
    <col min="5" max="5" width="12.75390625" style="23" customWidth="1"/>
    <col min="6" max="6" width="17.375" style="1" customWidth="1"/>
    <col min="7" max="7" width="32.00390625" style="1" customWidth="1"/>
    <col min="8" max="9" width="22.875" style="1" customWidth="1"/>
    <col min="10" max="10" width="21.00390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18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91</v>
      </c>
      <c r="I10" s="5" t="str">
        <f>B10</f>
        <v>Skład</v>
      </c>
      <c r="J10" s="55" t="s">
        <v>79</v>
      </c>
      <c r="K10" s="5" t="s">
        <v>49</v>
      </c>
      <c r="L10" s="5" t="s">
        <v>188</v>
      </c>
      <c r="M10" s="5" t="s">
        <v>187</v>
      </c>
      <c r="N10" s="5" t="s">
        <v>16</v>
      </c>
    </row>
    <row r="11" spans="1:14" ht="179.25" customHeight="1">
      <c r="A11" s="21" t="s">
        <v>1</v>
      </c>
      <c r="B11" s="44" t="s">
        <v>184</v>
      </c>
      <c r="C11" s="44" t="s">
        <v>185</v>
      </c>
      <c r="D11" s="44" t="s">
        <v>186</v>
      </c>
      <c r="E11" s="56">
        <v>1100</v>
      </c>
      <c r="F11" s="51" t="s">
        <v>267</v>
      </c>
      <c r="G11" s="15" t="s">
        <v>287</v>
      </c>
      <c r="H11" s="15"/>
      <c r="I11" s="15"/>
      <c r="J11" s="16" t="s">
        <v>288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96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2"/>
  <sheetViews>
    <sheetView showGridLines="0" zoomScale="75" zoomScaleNormal="75" zoomScalePageLayoutView="85" workbookViewId="0" topLeftCell="A3">
      <selection activeCell="E29" sqref="E29"/>
    </sheetView>
  </sheetViews>
  <sheetFormatPr defaultColWidth="9.00390625" defaultRowHeight="12.75"/>
  <cols>
    <col min="1" max="1" width="5.125" style="1" customWidth="1"/>
    <col min="2" max="2" width="18.875" style="1" customWidth="1"/>
    <col min="3" max="3" width="31.75390625" style="1" customWidth="1"/>
    <col min="4" max="4" width="18.75390625" style="1" customWidth="1"/>
    <col min="5" max="5" width="12.75390625" style="23" customWidth="1"/>
    <col min="6" max="6" width="15.125" style="1" customWidth="1"/>
    <col min="7" max="7" width="32.00390625" style="1" customWidth="1"/>
    <col min="8" max="9" width="22.875" style="1" customWidth="1"/>
    <col min="10" max="10" width="27.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M10+M12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1:13" s="4" customFormat="1" ht="73.5" customHeight="1">
      <c r="A9" s="5" t="s">
        <v>57</v>
      </c>
      <c r="B9" s="5" t="s">
        <v>14</v>
      </c>
      <c r="C9" s="5" t="s">
        <v>15</v>
      </c>
      <c r="D9" s="5" t="s">
        <v>85</v>
      </c>
      <c r="E9" s="36" t="s">
        <v>86</v>
      </c>
      <c r="F9" s="14"/>
      <c r="G9" s="5" t="str">
        <f>"Nazwa handlowa /
"&amp;C9&amp;" / 
"&amp;D9</f>
        <v>Nazwa handlowa /
Dawka / 
Postać/ Opakowanie</v>
      </c>
      <c r="H9" s="5" t="s">
        <v>77</v>
      </c>
      <c r="I9" s="5" t="str">
        <f>B9</f>
        <v>Skład</v>
      </c>
      <c r="J9" s="5" t="s">
        <v>79</v>
      </c>
      <c r="K9" s="5" t="s">
        <v>258</v>
      </c>
      <c r="L9" s="5" t="s">
        <v>259</v>
      </c>
      <c r="M9" s="5" t="s">
        <v>16</v>
      </c>
    </row>
    <row r="10" spans="1:17" ht="156.75" customHeight="1">
      <c r="A10" s="21" t="s">
        <v>1</v>
      </c>
      <c r="B10" s="37" t="s">
        <v>116</v>
      </c>
      <c r="C10" s="37" t="s">
        <v>113</v>
      </c>
      <c r="D10" s="37" t="s">
        <v>112</v>
      </c>
      <c r="E10" s="38">
        <v>13300</v>
      </c>
      <c r="F10" s="14" t="s">
        <v>210</v>
      </c>
      <c r="G10" s="15" t="s">
        <v>114</v>
      </c>
      <c r="H10" s="15"/>
      <c r="I10" s="15"/>
      <c r="J10" s="15" t="s">
        <v>115</v>
      </c>
      <c r="K10" s="15"/>
      <c r="L10" s="15"/>
      <c r="M10" s="15">
        <f>ROUND(K10*ROUND(L10,2),2)</f>
        <v>0</v>
      </c>
      <c r="P10" s="3"/>
      <c r="Q10" s="1"/>
    </row>
    <row r="11" spans="1:17" ht="42.75">
      <c r="A11" s="5" t="s">
        <v>57</v>
      </c>
      <c r="B11" s="5" t="s">
        <v>14</v>
      </c>
      <c r="C11" s="5" t="s">
        <v>15</v>
      </c>
      <c r="D11" s="5" t="s">
        <v>85</v>
      </c>
      <c r="E11" s="36" t="s">
        <v>86</v>
      </c>
      <c r="F11" s="14"/>
      <c r="G11" s="5" t="str">
        <f>"Nazwa handlowa /
"&amp;C11&amp;" / 
"&amp;D11</f>
        <v>Nazwa handlowa /
Dawka / 
Postać/ Opakowanie</v>
      </c>
      <c r="H11" s="5" t="s">
        <v>77</v>
      </c>
      <c r="I11" s="5" t="str">
        <f>B11</f>
        <v>Skład</v>
      </c>
      <c r="J11" s="5" t="s">
        <v>79</v>
      </c>
      <c r="K11" s="5" t="s">
        <v>260</v>
      </c>
      <c r="L11" s="5" t="s">
        <v>261</v>
      </c>
      <c r="M11" s="5" t="s">
        <v>16</v>
      </c>
      <c r="Q11" s="1"/>
    </row>
    <row r="12" spans="1:17" ht="81.75" customHeight="1">
      <c r="A12" s="21" t="s">
        <v>1</v>
      </c>
      <c r="B12" s="37" t="s">
        <v>116</v>
      </c>
      <c r="C12" s="37" t="s">
        <v>118</v>
      </c>
      <c r="D12" s="37" t="s">
        <v>112</v>
      </c>
      <c r="E12" s="38">
        <v>4900</v>
      </c>
      <c r="F12" s="14" t="s">
        <v>285</v>
      </c>
      <c r="G12" s="15" t="s">
        <v>286</v>
      </c>
      <c r="H12" s="15"/>
      <c r="I12" s="15"/>
      <c r="J12" s="15" t="s">
        <v>117</v>
      </c>
      <c r="K12" s="15"/>
      <c r="L12" s="15"/>
      <c r="M12" s="15">
        <f>ROUND(K12*ROUND(L12,2),2)</f>
        <v>0</v>
      </c>
      <c r="Q12" s="1"/>
    </row>
    <row r="13" spans="2:5" s="42" customFormat="1" ht="15.75">
      <c r="B13" s="116" t="s">
        <v>96</v>
      </c>
      <c r="C13" s="116"/>
      <c r="D13" s="116"/>
      <c r="E13" s="43"/>
    </row>
    <row r="14" spans="2:5" s="42" customFormat="1" ht="15.75">
      <c r="B14" s="89" t="s">
        <v>89</v>
      </c>
      <c r="C14" s="89"/>
      <c r="D14" s="89"/>
      <c r="E14" s="43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G25" sqref="G25"/>
    </sheetView>
  </sheetViews>
  <sheetFormatPr defaultColWidth="9.00390625" defaultRowHeight="12.75"/>
  <cols>
    <col min="1" max="1" width="5.125" style="1" customWidth="1"/>
    <col min="2" max="2" width="31.375" style="1" customWidth="1"/>
    <col min="3" max="3" width="11.375" style="1" customWidth="1"/>
    <col min="4" max="4" width="21.625" style="1" customWidth="1"/>
    <col min="5" max="5" width="11.125" style="23" customWidth="1"/>
    <col min="6" max="6" width="12.125" style="1" customWidth="1"/>
    <col min="7" max="7" width="32.00390625" style="1" customWidth="1"/>
    <col min="8" max="8" width="22.875" style="1" customWidth="1"/>
    <col min="9" max="9" width="22.375" style="1" customWidth="1"/>
    <col min="10" max="10" width="22.875" style="1" hidden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19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92</v>
      </c>
      <c r="I10" s="5" t="str">
        <f>B10</f>
        <v>Skład</v>
      </c>
      <c r="J10" s="41"/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8" customHeight="1">
      <c r="A11" s="21" t="s">
        <v>1</v>
      </c>
      <c r="B11" s="57" t="s">
        <v>189</v>
      </c>
      <c r="C11" s="57" t="s">
        <v>190</v>
      </c>
      <c r="D11" s="57" t="s">
        <v>191</v>
      </c>
      <c r="E11" s="50">
        <v>2300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192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21.875" style="1" customWidth="1"/>
    <col min="3" max="3" width="18.253906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20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7.25" customHeight="1">
      <c r="A11" s="21" t="s">
        <v>1</v>
      </c>
      <c r="B11" s="57" t="s">
        <v>189</v>
      </c>
      <c r="C11" s="57" t="s">
        <v>190</v>
      </c>
      <c r="D11" s="57" t="s">
        <v>191</v>
      </c>
      <c r="E11" s="50">
        <v>300</v>
      </c>
      <c r="F11" s="46" t="s">
        <v>60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/>
      <c r="Q13" s="1"/>
    </row>
    <row r="14" spans="2:17" ht="15">
      <c r="B14" s="2" t="s">
        <v>193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B13" sqref="B13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24.37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9" width="22.875" style="1" customWidth="1"/>
    <col min="10" max="10" width="27.25390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1" customHeight="1">
      <c r="A11" s="21" t="s">
        <v>1</v>
      </c>
      <c r="B11" s="47" t="s">
        <v>194</v>
      </c>
      <c r="C11" s="47" t="s">
        <v>195</v>
      </c>
      <c r="D11" s="47" t="s">
        <v>196</v>
      </c>
      <c r="E11" s="50">
        <v>63000</v>
      </c>
      <c r="F11" s="51" t="s">
        <v>60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197</v>
      </c>
      <c r="Q13" s="1"/>
    </row>
    <row r="14" spans="2:17" ht="59.25" customHeight="1">
      <c r="B14" s="104"/>
      <c r="C14" s="93"/>
      <c r="D14" s="93"/>
      <c r="E14" s="93"/>
      <c r="F14" s="9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K11" sqref="K11"/>
    </sheetView>
  </sheetViews>
  <sheetFormatPr defaultColWidth="9.00390625" defaultRowHeight="12.75"/>
  <cols>
    <col min="1" max="1" width="5.125" style="1" customWidth="1"/>
    <col min="2" max="2" width="23.375" style="1" customWidth="1"/>
    <col min="3" max="3" width="20.75390625" style="1" customWidth="1"/>
    <col min="4" max="4" width="26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4" customHeight="1">
      <c r="A11" s="21" t="s">
        <v>1</v>
      </c>
      <c r="B11" s="58" t="s">
        <v>198</v>
      </c>
      <c r="C11" s="58" t="s">
        <v>199</v>
      </c>
      <c r="D11" s="58" t="s">
        <v>200</v>
      </c>
      <c r="E11" s="59">
        <v>4500</v>
      </c>
      <c r="F11" s="46" t="s">
        <v>60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7"/>
      <c r="C13" s="9"/>
      <c r="D13" s="9"/>
      <c r="Q13" s="1"/>
    </row>
    <row r="14" spans="2:17" ht="30" customHeight="1">
      <c r="B14" s="118" t="s">
        <v>201</v>
      </c>
      <c r="C14" s="118"/>
      <c r="D14" s="118"/>
      <c r="E14" s="60"/>
      <c r="Q14" s="1"/>
    </row>
    <row r="15" spans="2:17" ht="88.5" customHeight="1">
      <c r="B15" s="122" t="s">
        <v>202</v>
      </c>
      <c r="C15" s="122"/>
      <c r="D15" s="122"/>
      <c r="E15" s="12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4">
    <mergeCell ref="G2:I2"/>
    <mergeCell ref="H6:I6"/>
    <mergeCell ref="B14:D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I22" sqref="I22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6.75390625" style="1" customWidth="1"/>
    <col min="4" max="4" width="27.8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98</v>
      </c>
      <c r="E10" s="36" t="s">
        <v>83</v>
      </c>
      <c r="F10" s="14"/>
      <c r="G10" s="5" t="str">
        <f>"Nazwa handlowa /
"&amp;C10&amp;" / 
"&amp;D10</f>
        <v>Nazwa handlowa /
Dawka / 
Postać 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62.25" customHeight="1">
      <c r="A11" s="21" t="s">
        <v>1</v>
      </c>
      <c r="B11" s="44" t="s">
        <v>290</v>
      </c>
      <c r="C11" s="44" t="s">
        <v>203</v>
      </c>
      <c r="D11" s="44" t="s">
        <v>204</v>
      </c>
      <c r="E11" s="49">
        <v>2200</v>
      </c>
      <c r="F11" s="46" t="s">
        <v>88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201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39"/>
  <sheetViews>
    <sheetView showGridLines="0" zoomScale="75" zoomScaleNormal="75" zoomScalePageLayoutView="80" workbookViewId="0" topLeftCell="A1">
      <selection activeCell="A14" sqref="A14:IV14"/>
    </sheetView>
  </sheetViews>
  <sheetFormatPr defaultColWidth="9.00390625" defaultRowHeight="12.75"/>
  <cols>
    <col min="1" max="1" width="5.125" style="1" customWidth="1"/>
    <col min="2" max="2" width="16.375" style="1" customWidth="1"/>
    <col min="3" max="3" width="29.875" style="1" customWidth="1"/>
    <col min="4" max="4" width="28.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98</v>
      </c>
      <c r="E10" s="36" t="s">
        <v>83</v>
      </c>
      <c r="F10" s="14"/>
      <c r="G10" s="5" t="str">
        <f>"Nazwa handlowa /
"&amp;C10&amp;" / 
"&amp;D10</f>
        <v>Nazwa handlowa /
Dawka / 
Postać 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07.25" customHeight="1">
      <c r="A11" s="21" t="s">
        <v>1</v>
      </c>
      <c r="B11" s="61" t="s">
        <v>207</v>
      </c>
      <c r="C11" s="61" t="s">
        <v>203</v>
      </c>
      <c r="D11" s="61" t="s">
        <v>204</v>
      </c>
      <c r="E11" s="62">
        <v>440</v>
      </c>
      <c r="F11" s="46" t="s">
        <v>88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124" t="s">
        <v>201</v>
      </c>
      <c r="C13" s="124"/>
      <c r="D13" s="124"/>
      <c r="E13" s="63"/>
      <c r="Q13" s="1"/>
    </row>
    <row r="14" spans="2:17" ht="42" customHeight="1">
      <c r="B14" s="125" t="s">
        <v>208</v>
      </c>
      <c r="C14" s="126"/>
      <c r="D14" s="126"/>
      <c r="E14" s="126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4">
    <mergeCell ref="G2:I2"/>
    <mergeCell ref="H6:I6"/>
    <mergeCell ref="B13:D13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zoomScale="75" zoomScaleNormal="75" zoomScalePageLayoutView="80" workbookViewId="0" topLeftCell="A7">
      <selection activeCell="I26" sqref="I25:I26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7.75390625" style="67" customWidth="1"/>
    <col min="7" max="7" width="32.00390625" style="1" customWidth="1"/>
    <col min="8" max="10" width="22.875" style="1" customWidth="1"/>
    <col min="11" max="11" width="0.2421875" style="1" customWidth="1"/>
    <col min="12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25</v>
      </c>
      <c r="D4" s="6"/>
      <c r="E4" s="19"/>
      <c r="F4" s="68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68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68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68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69"/>
      <c r="G8" s="13"/>
      <c r="H8" s="13"/>
      <c r="I8" s="13"/>
      <c r="J8" s="13"/>
      <c r="K8" s="13"/>
      <c r="L8" s="13"/>
      <c r="Q8" s="1"/>
    </row>
    <row r="9" spans="2:17" ht="15">
      <c r="B9" s="4"/>
      <c r="J9" s="9"/>
      <c r="K9" s="91"/>
      <c r="L9" s="90"/>
      <c r="M9" s="90"/>
      <c r="N9" s="90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46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/>
      <c r="L10" s="5" t="s">
        <v>268</v>
      </c>
      <c r="M10" s="5" t="s">
        <v>269</v>
      </c>
      <c r="N10" s="5" t="s">
        <v>16</v>
      </c>
    </row>
    <row r="11" spans="1:14" ht="305.25" customHeight="1">
      <c r="A11" s="21" t="s">
        <v>1</v>
      </c>
      <c r="B11" s="64" t="s">
        <v>205</v>
      </c>
      <c r="C11" s="64" t="s">
        <v>206</v>
      </c>
      <c r="D11" s="64" t="s">
        <v>90</v>
      </c>
      <c r="E11" s="65">
        <v>10000</v>
      </c>
      <c r="F11" s="46" t="s">
        <v>211</v>
      </c>
      <c r="G11" s="15" t="s">
        <v>212</v>
      </c>
      <c r="H11" s="15"/>
      <c r="I11" s="15"/>
      <c r="J11" s="16" t="s">
        <v>256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127" t="s">
        <v>201</v>
      </c>
      <c r="C13" s="127"/>
      <c r="D13" s="127"/>
      <c r="E13" s="66"/>
      <c r="Q13" s="1"/>
    </row>
    <row r="14" spans="2:17" ht="44.25" customHeight="1">
      <c r="B14" s="126" t="s">
        <v>209</v>
      </c>
      <c r="C14" s="126"/>
      <c r="D14" s="126"/>
      <c r="E14" s="126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4">
    <mergeCell ref="G2:I2"/>
    <mergeCell ref="H6:I6"/>
    <mergeCell ref="B14:E14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1">
      <selection activeCell="I26" sqref="I26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26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17" customHeight="1">
      <c r="A11" s="21" t="s">
        <v>1</v>
      </c>
      <c r="B11" s="70" t="s">
        <v>213</v>
      </c>
      <c r="C11" s="71" t="s">
        <v>214</v>
      </c>
      <c r="D11" s="64" t="s">
        <v>215</v>
      </c>
      <c r="E11" s="72">
        <v>180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17" customHeight="1">
      <c r="A12" s="21" t="s">
        <v>2</v>
      </c>
      <c r="B12" s="70" t="s">
        <v>213</v>
      </c>
      <c r="C12" s="71" t="s">
        <v>216</v>
      </c>
      <c r="D12" s="64" t="s">
        <v>215</v>
      </c>
      <c r="E12" s="72">
        <v>120</v>
      </c>
      <c r="F12" s="46" t="s">
        <v>60</v>
      </c>
      <c r="G12" s="15" t="s">
        <v>74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127" t="s">
        <v>96</v>
      </c>
      <c r="C14" s="127"/>
      <c r="D14" s="127"/>
      <c r="E14" s="73"/>
      <c r="Q14" s="1"/>
    </row>
    <row r="15" spans="2:17" ht="15">
      <c r="B15" s="124" t="s">
        <v>89</v>
      </c>
      <c r="C15" s="124"/>
      <c r="D15" s="66"/>
      <c r="E15" s="74"/>
      <c r="Q15" s="1"/>
    </row>
    <row r="16" spans="2:17" ht="42.75" customHeight="1">
      <c r="B16" s="125" t="s">
        <v>217</v>
      </c>
      <c r="C16" s="128"/>
      <c r="D16" s="128"/>
      <c r="E16" s="128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5">
    <mergeCell ref="G2:I2"/>
    <mergeCell ref="H6:I6"/>
    <mergeCell ref="B15:C15"/>
    <mergeCell ref="B16:E1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1">
      <selection activeCell="J12" sqref="J12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27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17" customHeight="1">
      <c r="A11" s="21" t="s">
        <v>1</v>
      </c>
      <c r="B11" s="64" t="s">
        <v>218</v>
      </c>
      <c r="C11" s="71" t="s">
        <v>219</v>
      </c>
      <c r="D11" s="64" t="s">
        <v>112</v>
      </c>
      <c r="E11" s="76">
        <v>300</v>
      </c>
      <c r="F11" s="46" t="s">
        <v>88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17" customHeight="1">
      <c r="A12" s="21" t="s">
        <v>2</v>
      </c>
      <c r="B12" s="64" t="s">
        <v>218</v>
      </c>
      <c r="C12" s="71" t="s">
        <v>220</v>
      </c>
      <c r="D12" s="64" t="s">
        <v>112</v>
      </c>
      <c r="E12" s="76">
        <v>450</v>
      </c>
      <c r="F12" s="46" t="s">
        <v>88</v>
      </c>
      <c r="G12" s="15" t="s">
        <v>74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75"/>
      <c r="C14" s="75" t="s">
        <v>201</v>
      </c>
      <c r="D14" s="75"/>
      <c r="E14" s="66"/>
      <c r="F14" s="66"/>
      <c r="Q14" s="1"/>
    </row>
    <row r="15" spans="2:17" ht="15">
      <c r="B15" s="129" t="s">
        <v>89</v>
      </c>
      <c r="C15" s="129"/>
      <c r="D15" s="129"/>
      <c r="E15" s="129"/>
      <c r="F15" s="129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1">
      <selection activeCell="M29" sqref="M29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28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17" customHeight="1">
      <c r="A11" s="21" t="s">
        <v>1</v>
      </c>
      <c r="B11" s="57" t="s">
        <v>221</v>
      </c>
      <c r="C11" s="57" t="s">
        <v>222</v>
      </c>
      <c r="D11" s="57" t="s">
        <v>223</v>
      </c>
      <c r="E11" s="65">
        <v>1300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17" customHeight="1">
      <c r="A12" s="21" t="s">
        <v>2</v>
      </c>
      <c r="B12" s="57" t="s">
        <v>221</v>
      </c>
      <c r="C12" s="71" t="s">
        <v>224</v>
      </c>
      <c r="D12" s="64" t="s">
        <v>223</v>
      </c>
      <c r="E12" s="72">
        <v>1500</v>
      </c>
      <c r="F12" s="46" t="s">
        <v>60</v>
      </c>
      <c r="G12" s="15" t="s">
        <v>74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131" t="s">
        <v>225</v>
      </c>
      <c r="C14" s="131"/>
      <c r="D14" s="77"/>
      <c r="E14" s="78"/>
      <c r="Q14" s="1"/>
    </row>
    <row r="15" spans="2:17" ht="15">
      <c r="B15" s="130" t="s">
        <v>201</v>
      </c>
      <c r="C15" s="130"/>
      <c r="D15" s="130"/>
      <c r="E15" s="130"/>
      <c r="Q15" s="1"/>
    </row>
    <row r="16" spans="2:17" ht="39" customHeight="1">
      <c r="B16" s="130" t="s">
        <v>217</v>
      </c>
      <c r="C16" s="128"/>
      <c r="D16" s="128"/>
      <c r="E16" s="128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5">
    <mergeCell ref="G2:I2"/>
    <mergeCell ref="H6:I6"/>
    <mergeCell ref="B16:E16"/>
    <mergeCell ref="B14:C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5" workbookViewId="0" topLeftCell="A1">
      <selection activeCell="J30" sqref="J30:J31"/>
    </sheetView>
  </sheetViews>
  <sheetFormatPr defaultColWidth="9.00390625" defaultRowHeight="12.75"/>
  <cols>
    <col min="1" max="1" width="5.125" style="1" customWidth="1"/>
    <col min="2" max="2" width="19.625" style="1" customWidth="1"/>
    <col min="3" max="3" width="12.00390625" style="1" customWidth="1"/>
    <col min="4" max="4" width="26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1.75" customHeight="1">
      <c r="A11" s="21" t="s">
        <v>1</v>
      </c>
      <c r="B11" s="37" t="s">
        <v>119</v>
      </c>
      <c r="C11" s="37" t="s">
        <v>120</v>
      </c>
      <c r="D11" s="37" t="s">
        <v>94</v>
      </c>
      <c r="E11" s="38">
        <v>40</v>
      </c>
      <c r="F11" s="14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75" zoomScaleNormal="75" zoomScalePageLayoutView="80" workbookViewId="0" topLeftCell="A4">
      <selection activeCell="L26" sqref="L26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29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SUM(N11:N14)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17" customHeight="1">
      <c r="A11" s="21" t="s">
        <v>1</v>
      </c>
      <c r="B11" s="79" t="s">
        <v>273</v>
      </c>
      <c r="C11" s="64" t="s">
        <v>226</v>
      </c>
      <c r="D11" s="79" t="s">
        <v>227</v>
      </c>
      <c r="E11" s="65">
        <v>1200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17" customHeight="1">
      <c r="A12" s="21" t="s">
        <v>2</v>
      </c>
      <c r="B12" s="79" t="s">
        <v>273</v>
      </c>
      <c r="C12" s="64" t="s">
        <v>228</v>
      </c>
      <c r="D12" s="79" t="s">
        <v>227</v>
      </c>
      <c r="E12" s="65">
        <v>900</v>
      </c>
      <c r="F12" s="46" t="s">
        <v>60</v>
      </c>
      <c r="G12" s="15" t="s">
        <v>74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3</v>
      </c>
      <c r="B13" s="79" t="s">
        <v>273</v>
      </c>
      <c r="C13" s="64" t="s">
        <v>229</v>
      </c>
      <c r="D13" s="79" t="s">
        <v>227</v>
      </c>
      <c r="E13" s="65">
        <v>1800</v>
      </c>
      <c r="F13" s="46" t="s">
        <v>60</v>
      </c>
      <c r="G13" s="15" t="s">
        <v>74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spans="1:17" ht="45">
      <c r="A14" s="21" t="s">
        <v>4</v>
      </c>
      <c r="B14" s="79" t="s">
        <v>273</v>
      </c>
      <c r="C14" s="64" t="s">
        <v>230</v>
      </c>
      <c r="D14" s="79" t="s">
        <v>227</v>
      </c>
      <c r="E14" s="65">
        <v>900</v>
      </c>
      <c r="F14" s="46" t="s">
        <v>60</v>
      </c>
      <c r="G14" s="15" t="s">
        <v>74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spans="2:17" ht="15">
      <c r="B16" s="132" t="s">
        <v>231</v>
      </c>
      <c r="C16" s="132"/>
      <c r="D16" s="132"/>
      <c r="E16" s="132"/>
      <c r="F16" s="80"/>
      <c r="Q16" s="1"/>
    </row>
    <row r="17" spans="2:17" ht="15">
      <c r="B17" s="81" t="s">
        <v>89</v>
      </c>
      <c r="C17" s="81"/>
      <c r="D17" s="82"/>
      <c r="E17" s="78"/>
      <c r="F17" s="83"/>
      <c r="Q17" s="1"/>
    </row>
    <row r="18" spans="2:17" ht="15">
      <c r="B18" s="84" t="s">
        <v>209</v>
      </c>
      <c r="C18" s="84"/>
      <c r="D18" s="84"/>
      <c r="E18" s="84"/>
      <c r="F18" s="84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3">
    <mergeCell ref="G2:I2"/>
    <mergeCell ref="H6:I6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4">
      <selection activeCell="G20" sqref="G20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30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17" customHeight="1">
      <c r="A11" s="21" t="s">
        <v>1</v>
      </c>
      <c r="B11" s="79" t="s">
        <v>232</v>
      </c>
      <c r="C11" s="79" t="s">
        <v>233</v>
      </c>
      <c r="D11" s="79" t="s">
        <v>234</v>
      </c>
      <c r="E11" s="65">
        <v>1300</v>
      </c>
      <c r="F11" s="46" t="s">
        <v>60</v>
      </c>
      <c r="G11" s="15" t="s">
        <v>74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84" t="s">
        <v>201</v>
      </c>
      <c r="C13" s="84"/>
      <c r="D13" s="84"/>
      <c r="E13" s="84"/>
      <c r="Q13" s="1"/>
    </row>
    <row r="14" spans="2:17" ht="48" customHeight="1">
      <c r="B14" s="126" t="s">
        <v>235</v>
      </c>
      <c r="C14" s="126"/>
      <c r="D14" s="126"/>
      <c r="E14" s="126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3">
    <mergeCell ref="G2:I2"/>
    <mergeCell ref="H6:I6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tabSelected="1" zoomScale="75" zoomScaleNormal="75" zoomScalePageLayoutView="80" workbookViewId="0" topLeftCell="A29">
      <selection activeCell="N36" sqref="N36"/>
    </sheetView>
  </sheetViews>
  <sheetFormatPr defaultColWidth="9.00390625" defaultRowHeight="12.75"/>
  <cols>
    <col min="1" max="1" width="5.125" style="1" customWidth="1"/>
    <col min="2" max="2" width="31.125" style="1" customWidth="1"/>
    <col min="3" max="3" width="20.75390625" style="1" customWidth="1"/>
    <col min="4" max="4" width="45.125" style="1" customWidth="1"/>
    <col min="5" max="5" width="12.75390625" style="23" customWidth="1"/>
    <col min="6" max="6" width="12.125" style="67" customWidth="1"/>
    <col min="7" max="7" width="32.00390625" style="1" customWidth="1"/>
    <col min="8" max="10" width="22.875" style="1" customWidth="1"/>
    <col min="11" max="11" width="0.2421875" style="1" customWidth="1"/>
    <col min="12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31</v>
      </c>
      <c r="D4" s="6"/>
      <c r="E4" s="19"/>
      <c r="F4" s="68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68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68"/>
      <c r="G6" s="11" t="s">
        <v>0</v>
      </c>
      <c r="H6" s="114">
        <f>SUM(N11:N22)</f>
        <v>0</v>
      </c>
      <c r="I6" s="115"/>
      <c r="Q6" s="1"/>
    </row>
    <row r="7" spans="1:17" ht="15">
      <c r="A7" s="4"/>
      <c r="C7" s="9"/>
      <c r="D7" s="9"/>
      <c r="E7" s="19"/>
      <c r="F7" s="68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69"/>
      <c r="G8" s="13"/>
      <c r="H8" s="13"/>
      <c r="I8" s="13"/>
      <c r="J8" s="13"/>
      <c r="K8" s="22"/>
      <c r="L8" s="22"/>
      <c r="M8" s="9"/>
      <c r="N8" s="9"/>
      <c r="Q8" s="1"/>
    </row>
    <row r="9" spans="2:17" ht="15">
      <c r="B9" s="4"/>
      <c r="K9" s="91"/>
      <c r="L9" s="90"/>
      <c r="M9" s="90"/>
      <c r="N9" s="90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46"/>
      <c r="G10" s="5" t="str">
        <f>"Nazwa handlowa /
"&amp;C10&amp;" / 
"&amp;D10</f>
        <v>Nazwa handlowa /
Dawka / 
Postać /Opakowanie</v>
      </c>
      <c r="H10" s="5" t="s">
        <v>272</v>
      </c>
      <c r="I10" s="5" t="str">
        <f>B10</f>
        <v>Skład</v>
      </c>
      <c r="J10" s="5" t="s">
        <v>79</v>
      </c>
      <c r="K10" s="5"/>
      <c r="L10" s="5" t="s">
        <v>270</v>
      </c>
      <c r="M10" s="5" t="s">
        <v>271</v>
      </c>
      <c r="N10" s="5" t="s">
        <v>16</v>
      </c>
    </row>
    <row r="11" spans="1:14" ht="409.5" customHeight="1">
      <c r="A11" s="21" t="s">
        <v>1</v>
      </c>
      <c r="B11" s="79" t="s">
        <v>236</v>
      </c>
      <c r="C11" s="79" t="s">
        <v>237</v>
      </c>
      <c r="D11" s="79" t="s">
        <v>238</v>
      </c>
      <c r="E11" s="65">
        <v>7000</v>
      </c>
      <c r="F11" s="46" t="s">
        <v>254</v>
      </c>
      <c r="G11" s="15" t="s">
        <v>255</v>
      </c>
      <c r="H11" s="15"/>
      <c r="I11" s="15"/>
      <c r="J11" s="16" t="s">
        <v>257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71.25" customHeight="1">
      <c r="A12" s="5" t="s">
        <v>57</v>
      </c>
      <c r="B12" s="5" t="s">
        <v>14</v>
      </c>
      <c r="C12" s="5" t="s">
        <v>15</v>
      </c>
      <c r="D12" s="5" t="s">
        <v>85</v>
      </c>
      <c r="E12" s="36" t="s">
        <v>101</v>
      </c>
      <c r="F12" s="14"/>
      <c r="G12" s="5" t="str">
        <f>"Nazwa handlowa /
"&amp;C12&amp;" / 
"&amp;D12</f>
        <v>Nazwa handlowa /
Dawka / 
Postać/ Opakowanie</v>
      </c>
      <c r="H12" s="5" t="s">
        <v>91</v>
      </c>
      <c r="I12" s="5" t="str">
        <f>B12</f>
        <v>Skład</v>
      </c>
      <c r="J12" s="41"/>
      <c r="K12" s="5" t="s">
        <v>49</v>
      </c>
      <c r="L12" s="5" t="s">
        <v>50</v>
      </c>
      <c r="M12" s="5" t="s">
        <v>51</v>
      </c>
      <c r="N12" s="5" t="s">
        <v>16</v>
      </c>
    </row>
    <row r="13" spans="1:14" ht="117" customHeight="1">
      <c r="A13" s="21" t="s">
        <v>2</v>
      </c>
      <c r="B13" s="79" t="s">
        <v>239</v>
      </c>
      <c r="C13" s="79"/>
      <c r="D13" s="79"/>
      <c r="E13" s="85">
        <v>3500</v>
      </c>
      <c r="F13" s="46" t="s">
        <v>60</v>
      </c>
      <c r="G13" s="15" t="s">
        <v>74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69" customHeight="1">
      <c r="A14" s="21" t="s">
        <v>3</v>
      </c>
      <c r="B14" s="86" t="s">
        <v>240</v>
      </c>
      <c r="C14" s="71"/>
      <c r="D14" s="71"/>
      <c r="E14" s="71">
        <v>3500</v>
      </c>
      <c r="F14" s="46" t="s">
        <v>60</v>
      </c>
      <c r="G14" s="15" t="s">
        <v>74</v>
      </c>
      <c r="H14" s="15"/>
      <c r="I14" s="15"/>
      <c r="J14" s="16"/>
      <c r="K14" s="15"/>
      <c r="L14" s="15" t="str">
        <f aca="true" t="shared" si="0" ref="L14:L22">IF(K14=0,"0,00",IF(K14&gt;0,ROUND(E14/K14,2)))</f>
        <v>0,00</v>
      </c>
      <c r="M14" s="15"/>
      <c r="N14" s="17">
        <f aca="true" t="shared" si="1" ref="N14:N22">ROUND(L14*ROUND(M14,2),2)</f>
        <v>0</v>
      </c>
      <c r="Q14" s="1"/>
    </row>
    <row r="15" spans="1:17" ht="72" customHeight="1">
      <c r="A15" s="21" t="s">
        <v>4</v>
      </c>
      <c r="B15" s="86" t="s">
        <v>241</v>
      </c>
      <c r="C15" s="71"/>
      <c r="D15" s="71"/>
      <c r="E15" s="71">
        <v>3500</v>
      </c>
      <c r="F15" s="46" t="s">
        <v>60</v>
      </c>
      <c r="G15" s="15" t="s">
        <v>74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120">
      <c r="A16" s="21" t="s">
        <v>52</v>
      </c>
      <c r="B16" s="86" t="s">
        <v>242</v>
      </c>
      <c r="C16" s="71"/>
      <c r="D16" s="71"/>
      <c r="E16" s="71">
        <v>3500</v>
      </c>
      <c r="F16" s="46" t="s">
        <v>60</v>
      </c>
      <c r="G16" s="15" t="s">
        <v>74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59</v>
      </c>
      <c r="B17" s="64" t="s">
        <v>243</v>
      </c>
      <c r="C17" s="71"/>
      <c r="D17" s="71"/>
      <c r="E17" s="71">
        <v>2500</v>
      </c>
      <c r="F17" s="46" t="s">
        <v>60</v>
      </c>
      <c r="G17" s="15" t="s">
        <v>74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21" t="s">
        <v>5</v>
      </c>
      <c r="B18" s="87" t="s">
        <v>244</v>
      </c>
      <c r="C18" s="71"/>
      <c r="D18" s="71"/>
      <c r="E18" s="71">
        <v>3500</v>
      </c>
      <c r="F18" s="46" t="s">
        <v>60</v>
      </c>
      <c r="G18" s="15" t="s">
        <v>74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75">
      <c r="A19" s="21" t="s">
        <v>6</v>
      </c>
      <c r="B19" s="87" t="s">
        <v>245</v>
      </c>
      <c r="C19" s="71"/>
      <c r="D19" s="71"/>
      <c r="E19" s="71">
        <v>3500</v>
      </c>
      <c r="F19" s="46" t="s">
        <v>60</v>
      </c>
      <c r="G19" s="15" t="s">
        <v>74</v>
      </c>
      <c r="H19" s="15"/>
      <c r="I19" s="15"/>
      <c r="J19" s="16"/>
      <c r="K19" s="15"/>
      <c r="L19" s="15" t="str">
        <f t="shared" si="0"/>
        <v>0,00</v>
      </c>
      <c r="M19" s="15"/>
      <c r="N19" s="17">
        <f t="shared" si="1"/>
        <v>0</v>
      </c>
      <c r="Q19" s="1"/>
    </row>
    <row r="20" spans="1:17" ht="90">
      <c r="A20" s="21" t="s">
        <v>19</v>
      </c>
      <c r="B20" s="87" t="s">
        <v>246</v>
      </c>
      <c r="C20" s="71"/>
      <c r="D20" s="71"/>
      <c r="E20" s="71">
        <v>3500</v>
      </c>
      <c r="F20" s="46" t="s">
        <v>60</v>
      </c>
      <c r="G20" s="15" t="s">
        <v>74</v>
      </c>
      <c r="H20" s="15"/>
      <c r="I20" s="15"/>
      <c r="J20" s="16"/>
      <c r="K20" s="15"/>
      <c r="L20" s="15" t="str">
        <f t="shared" si="0"/>
        <v>0,00</v>
      </c>
      <c r="M20" s="15"/>
      <c r="N20" s="17">
        <f t="shared" si="1"/>
        <v>0</v>
      </c>
      <c r="Q20" s="1"/>
    </row>
    <row r="21" spans="1:17" ht="45">
      <c r="A21" s="21" t="s">
        <v>58</v>
      </c>
      <c r="B21" s="87" t="s">
        <v>247</v>
      </c>
      <c r="C21" s="71"/>
      <c r="D21" s="71"/>
      <c r="E21" s="71">
        <v>3500</v>
      </c>
      <c r="F21" s="46" t="s">
        <v>60</v>
      </c>
      <c r="G21" s="15" t="s">
        <v>74</v>
      </c>
      <c r="H21" s="15"/>
      <c r="I21" s="15"/>
      <c r="J21" s="16"/>
      <c r="K21" s="15"/>
      <c r="L21" s="15" t="str">
        <f t="shared" si="0"/>
        <v>0,00</v>
      </c>
      <c r="M21" s="15"/>
      <c r="N21" s="17">
        <f t="shared" si="1"/>
        <v>0</v>
      </c>
      <c r="Q21" s="1"/>
    </row>
    <row r="22" spans="1:17" ht="60">
      <c r="A22" s="21" t="s">
        <v>99</v>
      </c>
      <c r="B22" s="86" t="s">
        <v>248</v>
      </c>
      <c r="C22" s="71"/>
      <c r="D22" s="71"/>
      <c r="E22" s="71">
        <v>200</v>
      </c>
      <c r="F22" s="46" t="s">
        <v>60</v>
      </c>
      <c r="G22" s="15" t="s">
        <v>74</v>
      </c>
      <c r="H22" s="15"/>
      <c r="I22" s="15"/>
      <c r="J22" s="16"/>
      <c r="K22" s="15"/>
      <c r="L22" s="15" t="str">
        <f t="shared" si="0"/>
        <v>0,00</v>
      </c>
      <c r="M22" s="15"/>
      <c r="N22" s="17">
        <f t="shared" si="1"/>
        <v>0</v>
      </c>
      <c r="Q22" s="1"/>
    </row>
    <row r="23" ht="15">
      <c r="Q23" s="1"/>
    </row>
    <row r="24" ht="15">
      <c r="Q24" s="1"/>
    </row>
    <row r="25" spans="2:17" ht="29.25" customHeight="1">
      <c r="B25" s="138" t="s">
        <v>249</v>
      </c>
      <c r="C25" s="138"/>
      <c r="D25" s="138"/>
      <c r="E25" s="138"/>
      <c r="F25" s="138"/>
      <c r="Q25" s="1"/>
    </row>
    <row r="26" spans="2:17" ht="27" customHeight="1">
      <c r="B26" s="138" t="s">
        <v>250</v>
      </c>
      <c r="C26" s="138"/>
      <c r="D26" s="138"/>
      <c r="E26" s="138"/>
      <c r="F26" s="88"/>
      <c r="Q26" s="1"/>
    </row>
    <row r="27" spans="2:17" ht="68.25" customHeight="1">
      <c r="B27" s="138" t="s">
        <v>251</v>
      </c>
      <c r="C27" s="138"/>
      <c r="D27" s="138"/>
      <c r="E27" s="138"/>
      <c r="F27" s="138"/>
      <c r="Q27" s="1"/>
    </row>
    <row r="28" spans="2:17" ht="192" customHeight="1">
      <c r="B28" s="138" t="s">
        <v>252</v>
      </c>
      <c r="C28" s="138"/>
      <c r="D28" s="138"/>
      <c r="E28" s="138"/>
      <c r="F28" s="138"/>
      <c r="Q28" s="1"/>
    </row>
    <row r="29" spans="2:17" ht="39.75" customHeight="1">
      <c r="B29" s="138" t="s">
        <v>253</v>
      </c>
      <c r="C29" s="139"/>
      <c r="D29" s="139"/>
      <c r="E29" s="139"/>
      <c r="F29" s="139"/>
      <c r="Q29" s="1"/>
    </row>
    <row r="34" spans="1:13" ht="74.25">
      <c r="A34" s="105" t="s">
        <v>277</v>
      </c>
      <c r="B34" s="137"/>
      <c r="C34" s="137"/>
      <c r="D34" s="137"/>
      <c r="E34" s="137"/>
      <c r="F34" s="5" t="s">
        <v>278</v>
      </c>
      <c r="G34" s="5" t="s">
        <v>279</v>
      </c>
      <c r="H34" s="5" t="s">
        <v>289</v>
      </c>
      <c r="I34" s="5" t="s">
        <v>280</v>
      </c>
      <c r="J34" s="101" t="s">
        <v>281</v>
      </c>
      <c r="K34" s="102"/>
      <c r="L34" s="101" t="s">
        <v>282</v>
      </c>
      <c r="M34" s="102"/>
    </row>
    <row r="35" spans="1:13" ht="330">
      <c r="A35" s="133" t="s">
        <v>284</v>
      </c>
      <c r="B35" s="134"/>
      <c r="C35" s="134"/>
      <c r="D35" s="134"/>
      <c r="E35" s="134"/>
      <c r="F35" s="21" t="s">
        <v>283</v>
      </c>
      <c r="G35" s="21" t="s">
        <v>283</v>
      </c>
      <c r="H35" s="21" t="s">
        <v>283</v>
      </c>
      <c r="I35" s="21" t="s">
        <v>283</v>
      </c>
      <c r="J35" s="135" t="s">
        <v>283</v>
      </c>
      <c r="K35" s="136"/>
      <c r="L35" s="135" t="s">
        <v>283</v>
      </c>
      <c r="M35" s="136"/>
    </row>
    <row r="36" spans="1:13" ht="409.5">
      <c r="A36" s="133" t="s">
        <v>274</v>
      </c>
      <c r="B36" s="134"/>
      <c r="C36" s="134"/>
      <c r="D36" s="134"/>
      <c r="E36" s="134"/>
      <c r="F36" s="21" t="s">
        <v>275</v>
      </c>
      <c r="G36" s="21" t="s">
        <v>275</v>
      </c>
      <c r="H36" s="21" t="s">
        <v>275</v>
      </c>
      <c r="I36" s="21" t="s">
        <v>275</v>
      </c>
      <c r="J36" s="135" t="s">
        <v>275</v>
      </c>
      <c r="K36" s="136"/>
      <c r="L36" s="135" t="s">
        <v>275</v>
      </c>
      <c r="M36" s="136"/>
    </row>
    <row r="37" spans="1:13" ht="409.5">
      <c r="A37" s="133" t="s">
        <v>274</v>
      </c>
      <c r="B37" s="134"/>
      <c r="C37" s="134"/>
      <c r="D37" s="134"/>
      <c r="E37" s="134"/>
      <c r="F37" s="21" t="s">
        <v>276</v>
      </c>
      <c r="G37" s="21" t="s">
        <v>276</v>
      </c>
      <c r="H37" s="21" t="s">
        <v>276</v>
      </c>
      <c r="I37" s="21" t="s">
        <v>276</v>
      </c>
      <c r="J37" s="135" t="s">
        <v>276</v>
      </c>
      <c r="K37" s="136"/>
      <c r="L37" s="135" t="s">
        <v>276</v>
      </c>
      <c r="M37" s="136"/>
    </row>
    <row r="38" spans="1:13" ht="409.5">
      <c r="A38" s="133" t="s">
        <v>284</v>
      </c>
      <c r="B38" s="134"/>
      <c r="C38" s="134"/>
      <c r="D38" s="134"/>
      <c r="E38" s="134"/>
      <c r="F38" s="21" t="s">
        <v>291</v>
      </c>
      <c r="G38" s="21" t="s">
        <v>292</v>
      </c>
      <c r="H38" s="21" t="s">
        <v>293</v>
      </c>
      <c r="I38" s="21" t="s">
        <v>294</v>
      </c>
      <c r="J38" s="135" t="s">
        <v>293</v>
      </c>
      <c r="K38" s="136"/>
      <c r="L38" s="135" t="s">
        <v>292</v>
      </c>
      <c r="M38" s="136"/>
    </row>
    <row r="39" spans="1:13" ht="409.5">
      <c r="A39" s="133" t="s">
        <v>284</v>
      </c>
      <c r="B39" s="134"/>
      <c r="C39" s="134"/>
      <c r="D39" s="134"/>
      <c r="E39" s="134"/>
      <c r="F39" s="21" t="s">
        <v>295</v>
      </c>
      <c r="G39" s="21" t="s">
        <v>296</v>
      </c>
      <c r="H39" s="21" t="s">
        <v>297</v>
      </c>
      <c r="I39" s="21" t="s">
        <v>297</v>
      </c>
      <c r="J39" s="135" t="s">
        <v>297</v>
      </c>
      <c r="K39" s="136"/>
      <c r="L39" s="135" t="s">
        <v>297</v>
      </c>
      <c r="M39" s="136"/>
    </row>
    <row r="40" spans="1:13" ht="409.5">
      <c r="A40" s="133" t="s">
        <v>284</v>
      </c>
      <c r="B40" s="134"/>
      <c r="C40" s="134"/>
      <c r="D40" s="134"/>
      <c r="E40" s="134"/>
      <c r="F40" s="21" t="s">
        <v>298</v>
      </c>
      <c r="G40" s="21" t="s">
        <v>299</v>
      </c>
      <c r="H40" s="21" t="s">
        <v>300</v>
      </c>
      <c r="I40" s="21" t="s">
        <v>300</v>
      </c>
      <c r="J40" s="135" t="s">
        <v>300</v>
      </c>
      <c r="K40" s="136"/>
      <c r="L40" s="135" t="s">
        <v>300</v>
      </c>
      <c r="M40" s="136"/>
    </row>
    <row r="41" spans="1:13" ht="255">
      <c r="A41" s="133" t="s">
        <v>284</v>
      </c>
      <c r="B41" s="134"/>
      <c r="C41" s="134"/>
      <c r="D41" s="134"/>
      <c r="E41" s="134"/>
      <c r="F41" s="21" t="s">
        <v>301</v>
      </c>
      <c r="G41" s="21" t="s">
        <v>302</v>
      </c>
      <c r="H41" s="21" t="s">
        <v>302</v>
      </c>
      <c r="I41" s="21" t="s">
        <v>302</v>
      </c>
      <c r="J41" s="135" t="s">
        <v>302</v>
      </c>
      <c r="K41" s="136"/>
      <c r="L41" s="135" t="s">
        <v>302</v>
      </c>
      <c r="M41" s="136"/>
    </row>
  </sheetData>
  <sheetProtection/>
  <mergeCells count="31">
    <mergeCell ref="A40:E40"/>
    <mergeCell ref="J40:K40"/>
    <mergeCell ref="L40:M40"/>
    <mergeCell ref="A41:E41"/>
    <mergeCell ref="J41:K41"/>
    <mergeCell ref="L41:M41"/>
    <mergeCell ref="A38:E38"/>
    <mergeCell ref="J38:K38"/>
    <mergeCell ref="L38:M38"/>
    <mergeCell ref="A39:E39"/>
    <mergeCell ref="J39:K39"/>
    <mergeCell ref="L39:M39"/>
    <mergeCell ref="G2:I2"/>
    <mergeCell ref="H6:I6"/>
    <mergeCell ref="B29:F29"/>
    <mergeCell ref="B28:F28"/>
    <mergeCell ref="B27:F27"/>
    <mergeCell ref="B26:E26"/>
    <mergeCell ref="B25:F25"/>
    <mergeCell ref="A34:E34"/>
    <mergeCell ref="J34:K34"/>
    <mergeCell ref="L34:M34"/>
    <mergeCell ref="A35:E35"/>
    <mergeCell ref="J35:K35"/>
    <mergeCell ref="L35:M35"/>
    <mergeCell ref="A36:E36"/>
    <mergeCell ref="J36:K36"/>
    <mergeCell ref="L36:M36"/>
    <mergeCell ref="A37:E37"/>
    <mergeCell ref="J37:K37"/>
    <mergeCell ref="L37:M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1.125" style="1" customWidth="1"/>
    <col min="3" max="3" width="18.75390625" style="1" customWidth="1"/>
    <col min="4" max="4" width="26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4" customHeight="1">
      <c r="A11" s="21" t="s">
        <v>1</v>
      </c>
      <c r="B11" s="37" t="s">
        <v>121</v>
      </c>
      <c r="C11" s="37" t="s">
        <v>122</v>
      </c>
      <c r="D11" s="37" t="s">
        <v>123</v>
      </c>
      <c r="E11" s="38">
        <v>400</v>
      </c>
      <c r="F11" s="14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7">
      <selection activeCell="G46" sqref="G46"/>
    </sheetView>
  </sheetViews>
  <sheetFormatPr defaultColWidth="9.00390625" defaultRowHeight="12.75"/>
  <cols>
    <col min="1" max="1" width="5.125" style="1" customWidth="1"/>
    <col min="2" max="2" width="17.75390625" style="1" customWidth="1"/>
    <col min="3" max="4" width="23.375" style="1" customWidth="1"/>
    <col min="5" max="5" width="12.75390625" style="23" customWidth="1"/>
    <col min="6" max="6" width="15.75390625" style="1" customWidth="1"/>
    <col min="7" max="7" width="32.00390625" style="1" customWidth="1"/>
    <col min="8" max="9" width="22.875" style="1" customWidth="1"/>
    <col min="10" max="10" width="28.62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SUM(N11:N12)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101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3.25" customHeight="1">
      <c r="A11" s="21" t="s">
        <v>1</v>
      </c>
      <c r="B11" s="44" t="s">
        <v>124</v>
      </c>
      <c r="C11" s="44" t="s">
        <v>125</v>
      </c>
      <c r="D11" s="44" t="s">
        <v>126</v>
      </c>
      <c r="E11" s="38">
        <v>50</v>
      </c>
      <c r="F11" s="14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53.25" customHeight="1">
      <c r="A12" s="21" t="s">
        <v>2</v>
      </c>
      <c r="B12" s="44" t="s">
        <v>124</v>
      </c>
      <c r="C12" s="44" t="s">
        <v>97</v>
      </c>
      <c r="D12" s="44" t="s">
        <v>126</v>
      </c>
      <c r="E12" s="38">
        <v>90</v>
      </c>
      <c r="F12" s="14" t="s">
        <v>88</v>
      </c>
      <c r="G12" s="15" t="s">
        <v>74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2:17" ht="15">
      <c r="B13" s="2"/>
      <c r="Q13" s="1"/>
    </row>
    <row r="14" spans="2:17" ht="15">
      <c r="B14" s="2" t="s">
        <v>95</v>
      </c>
      <c r="Q14" s="1"/>
    </row>
    <row r="15" spans="2:17" ht="15">
      <c r="B15" s="2" t="s">
        <v>89</v>
      </c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8"/>
  <sheetViews>
    <sheetView showGridLines="0" zoomScale="75" zoomScaleNormal="75" zoomScalePageLayoutView="85" workbookViewId="0" topLeftCell="A10">
      <selection activeCell="H6" sqref="H6:I6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2.375" style="1" customWidth="1"/>
    <col min="4" max="4" width="30.00390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83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79.5" customHeight="1">
      <c r="A11" s="21" t="s">
        <v>1</v>
      </c>
      <c r="B11" s="44" t="s">
        <v>127</v>
      </c>
      <c r="C11" s="44" t="s">
        <v>128</v>
      </c>
      <c r="D11" s="44" t="s">
        <v>129</v>
      </c>
      <c r="E11" s="45">
        <v>3400</v>
      </c>
      <c r="F11" s="46" t="s">
        <v>60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99.75" customHeight="1">
      <c r="B13" s="117" t="s">
        <v>130</v>
      </c>
      <c r="C13" s="117"/>
      <c r="D13" s="117"/>
      <c r="E13" s="117"/>
      <c r="F13" s="117"/>
      <c r="Q13" s="1"/>
    </row>
    <row r="14" spans="2:17" ht="15">
      <c r="B14" s="117"/>
      <c r="C14" s="117"/>
      <c r="D14" s="117"/>
      <c r="E14" s="117"/>
      <c r="F14" s="117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</sheetData>
  <sheetProtection/>
  <mergeCells count="3">
    <mergeCell ref="G2:I2"/>
    <mergeCell ref="H6:I6"/>
    <mergeCell ref="B13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5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19.375" style="1" customWidth="1"/>
    <col min="3" max="3" width="26.125" style="1" customWidth="1"/>
    <col min="4" max="4" width="23.3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6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SUM(N11:N13)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73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45">
      <c r="A11" s="21" t="s">
        <v>1</v>
      </c>
      <c r="B11" s="47" t="s">
        <v>131</v>
      </c>
      <c r="C11" s="47" t="s">
        <v>132</v>
      </c>
      <c r="D11" s="47" t="s">
        <v>133</v>
      </c>
      <c r="E11" s="38">
        <v>36</v>
      </c>
      <c r="F11" s="14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7" ht="45">
      <c r="A12" s="21" t="s">
        <v>2</v>
      </c>
      <c r="B12" s="47" t="s">
        <v>131</v>
      </c>
      <c r="C12" s="47" t="s">
        <v>134</v>
      </c>
      <c r="D12" s="47" t="s">
        <v>133</v>
      </c>
      <c r="E12" s="38">
        <v>60</v>
      </c>
      <c r="F12" s="14" t="s">
        <v>88</v>
      </c>
      <c r="G12" s="15" t="s">
        <v>74</v>
      </c>
      <c r="H12" s="15"/>
      <c r="I12" s="15"/>
      <c r="J12" s="16"/>
      <c r="K12" s="15"/>
      <c r="L12" s="15"/>
      <c r="M12" s="15"/>
      <c r="N12" s="17">
        <f>ROUND(L12*ROUND(M12,2),2)</f>
        <v>0</v>
      </c>
      <c r="Q12" s="1"/>
    </row>
    <row r="13" spans="1:17" ht="45">
      <c r="A13" s="21" t="s">
        <v>3</v>
      </c>
      <c r="B13" s="47" t="s">
        <v>131</v>
      </c>
      <c r="C13" s="47" t="s">
        <v>135</v>
      </c>
      <c r="D13" s="47" t="s">
        <v>133</v>
      </c>
      <c r="E13" s="38">
        <v>60</v>
      </c>
      <c r="F13" s="14" t="s">
        <v>88</v>
      </c>
      <c r="G13" s="15" t="s">
        <v>74</v>
      </c>
      <c r="H13" s="15"/>
      <c r="I13" s="15"/>
      <c r="J13" s="16"/>
      <c r="K13" s="15"/>
      <c r="L13" s="15"/>
      <c r="M13" s="15"/>
      <c r="N13" s="17">
        <f>ROUND(L13*ROUND(M13,2),2)</f>
        <v>0</v>
      </c>
      <c r="Q13" s="1"/>
    </row>
    <row r="14" ht="15">
      <c r="Q14" s="1"/>
    </row>
    <row r="15" spans="2:17" ht="15">
      <c r="B15" s="118" t="s">
        <v>95</v>
      </c>
      <c r="C15" s="118"/>
      <c r="D15" s="118"/>
      <c r="Q15" s="1"/>
    </row>
    <row r="16" spans="2:17" ht="15">
      <c r="B16" s="119" t="s">
        <v>89</v>
      </c>
      <c r="C16" s="119"/>
      <c r="D16" s="119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4">
    <mergeCell ref="G2:I2"/>
    <mergeCell ref="H6:I6"/>
    <mergeCell ref="B15:D15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5"/>
  <sheetViews>
    <sheetView showGridLines="0" zoomScale="75" zoomScaleNormal="75" zoomScalePageLayoutView="85" workbookViewId="0" topLeftCell="A1">
      <selection activeCell="L32" sqref="L32"/>
    </sheetView>
  </sheetViews>
  <sheetFormatPr defaultColWidth="9.00390625" defaultRowHeight="12.75"/>
  <cols>
    <col min="1" max="1" width="5.125" style="1" customWidth="1"/>
    <col min="2" max="2" width="23.375" style="1" customWidth="1"/>
    <col min="3" max="3" width="27.375" style="1" customWidth="1"/>
    <col min="4" max="4" width="35.62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7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159" customHeight="1">
      <c r="A11" s="21" t="s">
        <v>1</v>
      </c>
      <c r="B11" s="48" t="s">
        <v>136</v>
      </c>
      <c r="C11" s="48" t="s">
        <v>137</v>
      </c>
      <c r="D11" s="48" t="s">
        <v>138</v>
      </c>
      <c r="E11" s="38">
        <v>900</v>
      </c>
      <c r="F11" s="14" t="s">
        <v>88</v>
      </c>
      <c r="G11" s="15" t="s">
        <v>262</v>
      </c>
      <c r="H11" s="15"/>
      <c r="I11" s="15"/>
      <c r="J11" s="15" t="s">
        <v>263</v>
      </c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9"/>
  <sheetViews>
    <sheetView showGridLines="0" zoomScale="75" zoomScaleNormal="75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18.375" style="1" customWidth="1"/>
    <col min="3" max="3" width="14.25390625" style="1" customWidth="1"/>
    <col min="4" max="4" width="34.875" style="1" customWidth="1"/>
    <col min="5" max="5" width="12.75390625" style="23" customWidth="1"/>
    <col min="6" max="6" width="12.125" style="1" customWidth="1"/>
    <col min="7" max="7" width="32.00390625" style="1" customWidth="1"/>
    <col min="8" max="10" width="22.875" style="1" customWidth="1"/>
    <col min="11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DFP.271.120.2018.AJ</v>
      </c>
      <c r="N1" s="39" t="s">
        <v>76</v>
      </c>
      <c r="S1" s="2"/>
      <c r="T1" s="2"/>
    </row>
    <row r="2" spans="7:9" ht="15">
      <c r="G2" s="104"/>
      <c r="H2" s="104"/>
      <c r="I2" s="104"/>
    </row>
    <row r="3" ht="15">
      <c r="N3" s="39" t="s">
        <v>84</v>
      </c>
    </row>
    <row r="4" spans="2:17" ht="15">
      <c r="B4" s="4" t="s">
        <v>13</v>
      </c>
      <c r="C4" s="5">
        <v>8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14">
        <f>SUM(N11:N11)</f>
        <v>0</v>
      </c>
      <c r="I6" s="11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57</v>
      </c>
      <c r="B10" s="5" t="s">
        <v>14</v>
      </c>
      <c r="C10" s="5" t="s">
        <v>15</v>
      </c>
      <c r="D10" s="5" t="s">
        <v>85</v>
      </c>
      <c r="E10" s="36" t="s">
        <v>83</v>
      </c>
      <c r="F10" s="14"/>
      <c r="G10" s="5" t="str">
        <f>"Nazwa handlowa /
"&amp;C10&amp;" / 
"&amp;D10</f>
        <v>Nazwa handlowa /
Dawka / 
Postać/ Opakowanie</v>
      </c>
      <c r="H10" s="5" t="s">
        <v>77</v>
      </c>
      <c r="I10" s="5" t="str">
        <f>B10</f>
        <v>Skład</v>
      </c>
      <c r="J10" s="5" t="s">
        <v>79</v>
      </c>
      <c r="K10" s="5" t="s">
        <v>49</v>
      </c>
      <c r="L10" s="5" t="s">
        <v>50</v>
      </c>
      <c r="M10" s="5" t="s">
        <v>51</v>
      </c>
      <c r="N10" s="5" t="s">
        <v>16</v>
      </c>
    </row>
    <row r="11" spans="1:14" ht="57.75" customHeight="1">
      <c r="A11" s="21" t="s">
        <v>1</v>
      </c>
      <c r="B11" s="44" t="s">
        <v>139</v>
      </c>
      <c r="C11" s="44" t="s">
        <v>140</v>
      </c>
      <c r="D11" s="44" t="s">
        <v>141</v>
      </c>
      <c r="E11" s="49">
        <v>1100</v>
      </c>
      <c r="F11" s="46" t="s">
        <v>88</v>
      </c>
      <c r="G11" s="15" t="s">
        <v>74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2:17" ht="15">
      <c r="B12" s="2"/>
      <c r="Q12" s="1"/>
    </row>
    <row r="13" spans="2:17" ht="15">
      <c r="B13" s="2" t="s">
        <v>95</v>
      </c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2017-12-19T12:42:05Z</cp:lastPrinted>
  <dcterms:created xsi:type="dcterms:W3CDTF">2003-05-16T10:10:29Z</dcterms:created>
  <dcterms:modified xsi:type="dcterms:W3CDTF">2018-06-26T09:40:46Z</dcterms:modified>
  <cp:category/>
  <cp:version/>
  <cp:contentType/>
  <cp:contentStatus/>
</cp:coreProperties>
</file>