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330" tabRatio="840" activeTab="1"/>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s>
  <definedNames>
    <definedName name="_xlnm.Print_Area" localSheetId="1">'część (1)'!$A$1:$N$15</definedName>
    <definedName name="_xlnm.Print_Area" localSheetId="10">'część (10)'!$A$1:$N$13</definedName>
    <definedName name="_xlnm.Print_Area" localSheetId="11">'część (11)'!$A$1:$N$13</definedName>
    <definedName name="_xlnm.Print_Area" localSheetId="12">'część (12)'!$A$1:$N$17</definedName>
    <definedName name="_xlnm.Print_Area" localSheetId="13">'część (13)'!$A$1:$N$14</definedName>
    <definedName name="_xlnm.Print_Area" localSheetId="14">'część (14)'!$A$1:$N$18</definedName>
    <definedName name="_xlnm.Print_Area" localSheetId="15">'część (15)'!$A$1:$N$14</definedName>
    <definedName name="_xlnm.Print_Area" localSheetId="16">'część (16)'!$A$1:$N$13</definedName>
    <definedName name="_xlnm.Print_Area" localSheetId="17">'część (17)'!$A$1:$N$15</definedName>
    <definedName name="_xlnm.Print_Area" localSheetId="18">'część (18)'!$A$1:$N$14</definedName>
    <definedName name="_xlnm.Print_Area" localSheetId="19">'część (19)'!$A$1:$N$14</definedName>
    <definedName name="_xlnm.Print_Area" localSheetId="2">'część (2)'!$A$1:$N$14</definedName>
    <definedName name="_xlnm.Print_Area" localSheetId="20">'część (20)'!$A$1:$N$14</definedName>
    <definedName name="_xlnm.Print_Area" localSheetId="21">'część (21)'!$A$1:$N$14</definedName>
    <definedName name="_xlnm.Print_Area" localSheetId="22">'część (22)'!$A$1:$N$14</definedName>
    <definedName name="_xlnm.Print_Area" localSheetId="23">'część (23)'!$A$1:$N$14</definedName>
    <definedName name="_xlnm.Print_Area" localSheetId="3">'część (3)'!$A$1:$N$16</definedName>
    <definedName name="_xlnm.Print_Area" localSheetId="4">'część (4)'!$A$1:$P$14</definedName>
    <definedName name="_xlnm.Print_Area" localSheetId="5">'część (5)'!$A$1:$N$12</definedName>
    <definedName name="_xlnm.Print_Area" localSheetId="6">'część (6)'!$A$1:$N$14</definedName>
    <definedName name="_xlnm.Print_Area" localSheetId="7">'część (7)'!$A$1:$N$16</definedName>
    <definedName name="_xlnm.Print_Area" localSheetId="8">'część (8)'!$A$1:$N$13</definedName>
    <definedName name="_xlnm.Print_Area" localSheetId="9">'część (9)'!$A$1:$N$16</definedName>
    <definedName name="_xlnm.Print_Area" localSheetId="0">'formularz oferty'!$A$1:$E$75</definedName>
  </definedNames>
  <calcPr fullCalcOnLoad="1"/>
</workbook>
</file>

<file path=xl/sharedStrings.xml><?xml version="1.0" encoding="utf-8"?>
<sst xmlns="http://schemas.openxmlformats.org/spreadsheetml/2006/main" count="678" uniqueCount="239">
  <si>
    <t>12.</t>
  </si>
  <si>
    <t>11.</t>
  </si>
  <si>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</si>
  <si>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</si>
  <si>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</si>
  <si>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</si>
  <si>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</si>
  <si>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</si>
  <si>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</si>
  <si>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</si>
  <si>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</si>
  <si>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</si>
  <si>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</si>
  <si>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</si>
  <si>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</si>
  <si>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</si>
  <si>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</si>
  <si>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</si>
  <si>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</si>
  <si>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</si>
  <si>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</si>
  <si>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</si>
  <si>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</si>
  <si>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</si>
  <si>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</si>
  <si>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</si>
  <si>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</si>
  <si>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</si>
  <si>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</si>
  <si>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</si>
  <si>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</si>
  <si>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</si>
  <si>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Ilość sztuk w opakowaniu jednostkowym</t>
  </si>
  <si>
    <t>Oferowana ilość opakowań jednostkowych</t>
  </si>
  <si>
    <t>Cena brutto jednego opakowania jednostkowego</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</si>
  <si>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</si>
  <si>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</si>
  <si>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</si>
  <si>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</si>
  <si>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</si>
  <si>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</si>
  <si>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10.</t>
  </si>
  <si>
    <t>6.</t>
  </si>
  <si>
    <t>sztuk</t>
  </si>
  <si>
    <t>Nazwa zamówienia</t>
  </si>
  <si>
    <t>Numer sprawy</t>
  </si>
  <si>
    <t>adres (siedziba) Wykonawcy:</t>
  </si>
  <si>
    <t>NIP</t>
  </si>
  <si>
    <t>REGON</t>
  </si>
  <si>
    <t>osoba do kontaktu</t>
  </si>
  <si>
    <t>telefon</t>
  </si>
  <si>
    <t>faks</t>
  </si>
  <si>
    <t>email</t>
  </si>
  <si>
    <t>FORMULARZ OFERTY</t>
  </si>
  <si>
    <t>Postać /Opakowanie</t>
  </si>
  <si>
    <t>Nazwa handlowa:
Dawka:
Postać/ Opakowanie:</t>
  </si>
  <si>
    <t>Załącznik nr 1 do specyfikacji</t>
  </si>
  <si>
    <t>załącznik nr 1a do specyfikacji</t>
  </si>
  <si>
    <t>Podmiot Odpowiedzialny</t>
  </si>
  <si>
    <t>Kod EAN</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</si>
  <si>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</si>
  <si>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</si>
  <si>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</si>
  <si>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Ilość</t>
  </si>
  <si>
    <t>załącznik nr ….. do umowy</t>
  </si>
  <si>
    <t>Postać/ Opakowanie</t>
  </si>
  <si>
    <t>Postać/Opakowanie</t>
  </si>
  <si>
    <t>Oświadczamy, że termin płatności wynosi 60 dni.</t>
  </si>
  <si>
    <r>
      <t xml:space="preserve">Oświadczam, że wybór niniejszej oferty będzie prowadził do powstania u Zamawiającego obowiązku podatkowego zgodnie z przepisami o podatku od towarów i usług w zakresie*: …………………….
………………………………………………………………………………………………………
</t>
    </r>
    <r>
      <rPr>
        <i/>
        <sz val="10"/>
        <rFont val="Times New Roman"/>
        <family val="1"/>
      </rPr>
      <t>*Jeżeli wykonawca nie poda powyższej informacji to Zamawiający przyjmie, że wybór oferty nie będzie prowadził do powstania u Zamawiającego obowiązku podatkowego zgodnie z przepisami o podatku od towarów i usług.</t>
    </r>
  </si>
  <si>
    <t>Oferujemy wykonanie całego przedmiotu zamówienia (w danej części) za cenę:</t>
  </si>
  <si>
    <t>Oświadczamy, że oferujemy realizację przedmiotu zamówienia zgodnie z zasadami określonymi w specyfikacji istotnych warunków zamówienia wraz z załącznikami.</t>
  </si>
  <si>
    <t xml:space="preserve">1. </t>
  </si>
  <si>
    <t>fiolek</t>
  </si>
  <si>
    <r>
      <t>Oświadczamy, że zamówienie będziemy wykonywać do czasu wyczerpania kwoty wynagrodzenia umownego, nie dłużej jednak niż prze</t>
    </r>
    <r>
      <rPr>
        <sz val="11"/>
        <color indexed="8"/>
        <rFont val="Times New Roman"/>
        <family val="1"/>
      </rPr>
      <t>z 18 miesięc</t>
    </r>
    <r>
      <rPr>
        <sz val="11"/>
        <rFont val="Times New Roman"/>
        <family val="1"/>
      </rPr>
      <t>y od dnia zawarcia umowy.</t>
    </r>
  </si>
  <si>
    <t xml:space="preserve">sztuk </t>
  </si>
  <si>
    <t>Filgrastimum ^^</t>
  </si>
  <si>
    <t xml:space="preserve">960 mcg/ml (48 mln j.m./0,5 ml) </t>
  </si>
  <si>
    <t>roztwór do wstrz.; amp.-strzyk.</t>
  </si>
  <si>
    <t>^^Lek niezbędny przy mobilizacji zdrowych dawców komórek krwiotwórczych. Mobilizacja zdrowych dawców oryginalnym preparatem wynika z umów zawartych między Szpitalem Uniwersyteckim a DKMS, Medigen oraz RCiK Kielce. Procedury mobilizacji dawców Neupogenem 48 mln nie są rozliczane z NFZ, fakturowane są bezpośrednio Ośrodki Dawców Szpiku. Konieczność zabezpieczenia ciągłości terapii.</t>
  </si>
  <si>
    <t xml:space="preserve">2. </t>
  </si>
  <si>
    <t xml:space="preserve">3. </t>
  </si>
  <si>
    <t xml:space="preserve">Kod EAN </t>
  </si>
  <si>
    <t>roztwór do
wstrzykiwań
dożylnych/ 1 fiol. 10 ml</t>
  </si>
  <si>
    <t xml:space="preserve">roztwór do
wstrzykiwań
dożylnych/1 fiol. 20 ml </t>
  </si>
  <si>
    <t>Palonosetron</t>
  </si>
  <si>
    <t>50 mcg/ml, 5 ml</t>
  </si>
  <si>
    <t>roztwór do wstrzykiwań, fiol.</t>
  </si>
  <si>
    <t>Jednostka miary</t>
  </si>
  <si>
    <t xml:space="preserve">Postać/Opakowanie </t>
  </si>
  <si>
    <t>15 x 15 cm</t>
  </si>
  <si>
    <t>szt.</t>
  </si>
  <si>
    <t>20 x 20 cm</t>
  </si>
  <si>
    <t>Wymiary</t>
  </si>
  <si>
    <t>Nazwa handlowa:
Wymiary:
Jednostka miary:</t>
  </si>
  <si>
    <t>część 7</t>
  </si>
  <si>
    <t>część 8</t>
  </si>
  <si>
    <t>część 9</t>
  </si>
  <si>
    <t>część 10</t>
  </si>
  <si>
    <t>część 11</t>
  </si>
  <si>
    <t>część 12</t>
  </si>
  <si>
    <t>część 13</t>
  </si>
  <si>
    <t>część 14</t>
  </si>
  <si>
    <t>część 15</t>
  </si>
  <si>
    <t>część 16</t>
  </si>
  <si>
    <t>* wymagany jeden podmiot odpowiedzialny</t>
  </si>
  <si>
    <t>Wytwórca</t>
  </si>
  <si>
    <t>Kod EAN (jeżeli dotyczy)</t>
  </si>
  <si>
    <t>DFP.271.124.2020.KK</t>
  </si>
  <si>
    <t>Dostawa produktów leczniczych, wyrobów medycznych oraz dietetycznych środków specjalnego przeznaczenia medycznego do Apteki Szpitala Uniwersyteckiego w Krakowie.</t>
  </si>
  <si>
    <t>Oświadczamy, że oferowane przez nas w części: 1-21 produkty lecznicze są dopuszczone do obrotu na terenie Polski na zasadach określonych w art. 3 lub 4 ust. 1 i 2 lub 4a ustawy prawo farmaceutyczne. Jednocześnie oświadczamy, że na każdorazowe wezwanie Zamawiającego przedstawimy dokumenty dopuszczające do obrotu na terenie Polski (dotyczy wykonawców oferujących produkty lecznicze).</t>
  </si>
  <si>
    <t>Oświadczamy, że oferowane przez nas w części: 23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</si>
  <si>
    <t>13.</t>
  </si>
  <si>
    <t>Oświadczamy, że oferowane przez nas w części: 22 dietetyczne środki spożywcze specjalnego przeznaczenia medycznego są dopuszczone do obrotu na terenie Polski na zasadach określonych w ustawie o bezpieczeństwie żywności i żywienia. Jednocześnie oświadczamy, że na każdorazowe wezwanie Zamawiającego przedstawimy dokumenty dopuszczające do obrotu na terenie Polski. (dotyczy wykonawców oferujących dietetyczne środki spożywcze specjalnego przeznaczenia medycznego)</t>
  </si>
  <si>
    <t>Do zakupu w dawkach: 2,5g; 5g; 10g; 20g; 40 g</t>
  </si>
  <si>
    <t>roztwór do infuzji</t>
  </si>
  <si>
    <t>Ilość dawek a 2,5 g</t>
  </si>
  <si>
    <t>* Opisany preparat jest niezbędny do zabezpieczenia kontynuacji leczenia pacjentów oraz dla pacjentów, u których stosowanie innych preparatów z przyczyn immunologicznych jest niemożliwe</t>
  </si>
  <si>
    <t>^ wykaz B Obwieszczenia MZ aktualny na dzień składania oferty, możliwość stosowania poza programem lekowym</t>
  </si>
  <si>
    <t xml:space="preserve">Immunoglobulina ludzka normalna, maksymalna zawartość IgA wynosi 0,025 mg/ml; IgG1 67,8%; IgG2 28,7%; IgG3 2,3%; IgG4 1,2%*^ </t>
  </si>
  <si>
    <t>Dla dawki 2,5 g:
Nazwa handlowa:
Dawka:
Postać/ Opakowanie:
Dla dawki 5 g:
Nazwa handlowa:
Dawka:
Postać/ Opakowanie:
Dla dawki 10 g:
Nazwa handlowa:
Dawka:
Postać/ Opakowanie:
Dla dawki 20 g:
Nazwa handlowa:
Dawka:
Postać/ Opakowanie:
Dla dawki 40 g:
Nazwa handlowa:
Dawka:
Postać/ Opakowanie:</t>
  </si>
  <si>
    <t xml:space="preserve">Dla dawki 2,5 g:
Dla dawki 5 g:
Dla dawki 10 g: 
Dla dawki 20 g: 
Dla dawki 40 g: </t>
  </si>
  <si>
    <t>Do zakupu w dawkach:  2,5g i 5g i 10g i 20g i 30 g</t>
  </si>
  <si>
    <t>roztwór do inf.</t>
  </si>
  <si>
    <t xml:space="preserve">* Opisany preparat jest niezbędny do zabezpieczenia kontynuacji leczenia pacjentów (dorosłych). </t>
  </si>
  <si>
    <t>Dla dawki 2,5 g:
Nazwa handlowa:
Dawka:
Postać/ Opakowanie:
Dla dawki 5 g:
Nazwa handlowa:
Dawka:
Postać/ Opakowanie:
Dla dawki 10 g:
Nazwa handlowa:
Dawka:
Postać/ Opakowanie:
Dla dawki 20 g:
Nazwa handlowa:
Dawka:
Postać/ Opakowanie:
Dla dawki 30 g:
Nazwa handlowa:
Dawka:
Postać/ Opakowanie:</t>
  </si>
  <si>
    <t xml:space="preserve">Dla dawki 2,5 g:
Dla dawki 5 g:
Dla dawki 10 g: 
Dla dawki 20 g: 
Dla dawki 30 g: </t>
  </si>
  <si>
    <t xml:space="preserve">Pazopanibum ^ </t>
  </si>
  <si>
    <t>Do zakupu w dawkach: 200 mg i 400 mg</t>
  </si>
  <si>
    <t>Do zakupu opakowanie: 200 mg x 30 tabl. twardych i 400 mg x 60 tabl. twardych</t>
  </si>
  <si>
    <t>Rituximabum^*</t>
  </si>
  <si>
    <t>Do zakupu w dawkach 100, 500 mg</t>
  </si>
  <si>
    <t>koncentrat do sporządzania roztworu do infuzji, fiol.</t>
  </si>
  <si>
    <t xml:space="preserve">^ wykaz B Obwieszczenia MZ aktualny na dzień składania ofert, możliwość stosowania poza programem lekowym </t>
  </si>
  <si>
    <t>Ilość dawek a 100 mg</t>
  </si>
  <si>
    <t xml:space="preserve">Dla dawki 100 mg.:
Dla dawki 500 mg.:
</t>
  </si>
  <si>
    <t xml:space="preserve">Dla dawki 100 mg.
Nazwa handlowa:
Dawka:
Postać/ Opakowanie:
Dla dawki 500 mg.
Nazwa handlowa:
Dawka:
Postać/ Opakowanie:
</t>
  </si>
  <si>
    <t>Cobimetinibum ^</t>
  </si>
  <si>
    <t>20 mg x 63 tabl.</t>
  </si>
  <si>
    <t>tabletki powlekane, 63 szt.</t>
  </si>
  <si>
    <t>opakowań</t>
  </si>
  <si>
    <t xml:space="preserve">Ilość opakowań </t>
  </si>
  <si>
    <t xml:space="preserve">Dla dawki 200 mg.
Nazwa handlowa:
Dawka:
Postać/ Opakowanie:
Dla dawki 400 mg.
Nazwa handlowa:
Dawka:
Postać/ Opakowanie:
</t>
  </si>
  <si>
    <t>Dla dawki 200 mg.:
Dla dawki 400 mg.:</t>
  </si>
  <si>
    <t>Ilość opakowań 200 mg x 30 tabl</t>
  </si>
  <si>
    <t>Ilość dawek a 100 mg w opakowaniu jednostkowym</t>
  </si>
  <si>
    <t>Ilość dawek a 2,5 g w opakowaniu jednostkowym</t>
  </si>
  <si>
    <t>Omalizumab ^</t>
  </si>
  <si>
    <t xml:space="preserve"> Do zakupu w dawkach: 75 mg, 150 mg</t>
  </si>
  <si>
    <t>roztwór do wstrzykiwań; amp-strzyk.</t>
  </si>
  <si>
    <t>Ilość dawek a 75 mg</t>
  </si>
  <si>
    <t>Dla dawki 75 mg.
Nazwa handlowa:
Dawka:
Postać/ Opakowanie:
Dla dawki 150 mg.
Nazwa handlowa:
Dawka:
Postać/ Opakowanie:</t>
  </si>
  <si>
    <t>Ilość dawek a 75 mg w opakowaniu jednostkowym</t>
  </si>
  <si>
    <t>100 j. m.</t>
  </si>
  <si>
    <t>proszek do
sporządzania
roztworu do
wstrzykiwań, fiol.</t>
  </si>
  <si>
    <t>Ze względu na dobór optymalnej terapii dla poszczególnych pacjentów O/K  Neurologii, niezbędnym jest dostęp do różnorodnych preparatów toksyny botulinowej różniących się wskazaniami. Wielokrotnie pacjenci wymagają poszerzenia schematu iniekcji ponad ten, który jest przedstawiony w CHPL danego produktu leczniczego. W przypadku preparatu Botox możliwa jest iniekcja tylko niektórych mięśni. Podawanie produktu  Dysport jest ograniczone efektami ubocznymi pod postacią osłabienia mięśni (zbyt duża dyfuzja preparatu). Natomiast preparatu Xeomin nie można stosować do leczenia spastyczności kończyny dolnej. W powyższych przypadkach przekłada się to na konieczność wyboru innego preparatu toksyny botulinowej.  Każdy preparat jest odmienny i decyzję o zastosowaniu danej toksyny podejmuje lekarz mając na względzie bezpieczeństwo terapii oraz jej skuteczność. 
Nadmienić należy, że każdy z ww. preparatów znajduje się na liście refundacyjnej. Szpital zakupuje te leki w cenie nie wyższej niż ustalony limit finansowania i jeżeli dotyczy – stosuje instrumenty dzielenia ryzyka. Decyzję terapeutyczną zawsze ostatecznie podejmuje lekarz prowadzący, mając na względzie bezpieczeństwo i efektywność farmakoterapii oraz biorąc pod uwagę ewentualne działania niepożądane, mające negatywny wpływ na przebieg i powodzenie leczenia poszczególnych pacjentów</t>
  </si>
  <si>
    <t>Ilość dawek a 100 j.m.</t>
  </si>
  <si>
    <t>Ilość dawek a 100 j.m w opakowaniu jednostkowym</t>
  </si>
  <si>
    <t>Blinatumomabum</t>
  </si>
  <si>
    <t>38,5 mcg</t>
  </si>
  <si>
    <t>proszek do sporządzania koncentratu i roztwór do przygotowania roztworu do infuzji, 1 fiol. proszku + 1 fiol. roztworu stabilizującego 10 ml</t>
  </si>
  <si>
    <t>Ilość opakowań</t>
  </si>
  <si>
    <t>* wykaz B Obwieszczenia Ministra Zdrowia aktualny na dzień składania ofert</t>
  </si>
  <si>
    <t>Ondansetronum^ *</t>
  </si>
  <si>
    <t>4 mg/2 ml</t>
  </si>
  <si>
    <t xml:space="preserve">roztwór do wstrzykiwań </t>
  </si>
  <si>
    <t>Ondansetronum^  *</t>
  </si>
  <si>
    <t>8 mg/4 ml</t>
  </si>
  <si>
    <t>roztwór do wstrzykiwań</t>
  </si>
  <si>
    <t>^ wykaz C Obwieszczenia MZ aktualny na dzień składania oferty</t>
  </si>
  <si>
    <t>Insulinum humanum
isophanum</t>
  </si>
  <si>
    <t>100 j.m. / ml, 3 ml</t>
  </si>
  <si>
    <t>wkład + 1 igła</t>
  </si>
  <si>
    <t>Surfactantum</t>
  </si>
  <si>
    <t>80mg/ml; 1,5 ml</t>
  </si>
  <si>
    <t>zawiesina do stos. dotch. i dooskrzel.</t>
  </si>
  <si>
    <t>Ilość szt.</t>
  </si>
  <si>
    <t xml:space="preserve">4. </t>
  </si>
  <si>
    <t xml:space="preserve">5. </t>
  </si>
  <si>
    <t>Enoxaparinum natricum*</t>
  </si>
  <si>
    <t>20 mg/0,2 ml</t>
  </si>
  <si>
    <t>roztwór do wstrzyk., amp-strzyk.</t>
  </si>
  <si>
    <t>40 mg/0,4 ml</t>
  </si>
  <si>
    <t>roztwór do wstrzyk. podsk. lub do lini tętn. ukł. dial., amp.-strzyk.</t>
  </si>
  <si>
    <t>60 mg/0,6 ml</t>
  </si>
  <si>
    <t>80 mg/0,8 ml</t>
  </si>
  <si>
    <t>120 mg/0,8 ml</t>
  </si>
  <si>
    <t>roztwór do wstrz. podsk. lub do linii tętn. ukł. dial., amp.-strzyk.</t>
  </si>
  <si>
    <t>*wymagany jeden podmiot odpowiedzialny</t>
  </si>
  <si>
    <t>Mercaptamini
hydrochloridum*</t>
  </si>
  <si>
    <t>3,8 mg/ml; 5 ml</t>
  </si>
  <si>
    <t>1 fiol. 5 ml, krople do oczu roztwór</t>
  </si>
  <si>
    <t>Nazwa handlowa:
Dawka:
Postać Opakowanie:</t>
  </si>
  <si>
    <t>*RATUNKOWY DOSTĘP DO TECHNOLOGII LEKOWEJ</t>
  </si>
  <si>
    <t>Acidum gadotericum*</t>
  </si>
  <si>
    <t>0,5 mmol/ml; 10 ml</t>
  </si>
  <si>
    <t xml:space="preserve">roztwór do wstrzykiwań; 10 fiolek </t>
  </si>
  <si>
    <t>0,5 mmol/ml; 15 ml</t>
  </si>
  <si>
    <t>0,5 mmol/ml; 20 ml</t>
  </si>
  <si>
    <t>0,5 mmol/ml; 50 ml</t>
  </si>
  <si>
    <t>roztwór do wstrzykiwań; 10 butelek</t>
  </si>
  <si>
    <t>Nazwa handlowa:
Dawka:
Postać/Opakowanie:</t>
  </si>
  <si>
    <t xml:space="preserve">opakowań </t>
  </si>
  <si>
    <t>Dimeglumini gadobenas*</t>
  </si>
  <si>
    <t>529 mg/ml
(0,5
mmol/ml)</t>
  </si>
  <si>
    <t>METHYLTHIONINE CHLORIDE</t>
  </si>
  <si>
    <t>5 mg/ml; 10 ml</t>
  </si>
  <si>
    <t>roztwór do wstrzykiwań, amp</t>
  </si>
  <si>
    <t>Streptimicinum*</t>
  </si>
  <si>
    <t>1 G</t>
  </si>
  <si>
    <t>* możliwe czasowe dopuszczenie</t>
  </si>
  <si>
    <t>Benzathini benzylpenicillinum*</t>
  </si>
  <si>
    <t>1,2 mln j.m.</t>
  </si>
  <si>
    <t>1 fiol + rozp. 4 ml</t>
  </si>
  <si>
    <t xml:space="preserve"> 500 ml, smak neutralny</t>
  </si>
  <si>
    <t xml:space="preserve">płyn doustny;  worek </t>
  </si>
  <si>
    <r>
      <t xml:space="preserve">Kompletny, standardowy, </t>
    </r>
    <r>
      <rPr>
        <b/>
        <sz val="11"/>
        <rFont val="Times New Roman"/>
        <family val="1"/>
      </rPr>
      <t xml:space="preserve">normokaloryczny </t>
    </r>
    <r>
      <rPr>
        <sz val="11"/>
        <rFont val="Times New Roman"/>
        <family val="1"/>
      </rPr>
      <t>preparat dietetyczny o małej zawartości sodu, zawierająca białka kazeinowe i sojowe, tłuszcze LCT i omega-3 kwasy tłuszczowe, bezresztkowa o osmolartności do 220 mosmol/l</t>
    </r>
  </si>
  <si>
    <t>Ilość szt,</t>
  </si>
  <si>
    <t>część 17</t>
  </si>
  <si>
    <t>część 18</t>
  </si>
  <si>
    <t>część 19</t>
  </si>
  <si>
    <t>część 20</t>
  </si>
  <si>
    <t>część 21</t>
  </si>
  <si>
    <t>część 22</t>
  </si>
  <si>
    <t>część 23</t>
  </si>
  <si>
    <t>Dla dawki 75  mg.:
Dla dawki 150  mg.:</t>
  </si>
  <si>
    <t>Wysokooczyszczone immunoglobuliny ludzkie normalne niespecyficzne, IgG1 ≥ 56,9% IgG2 ≥ 26,6% IgG3 ≥ 3,4% IgG4 ≥ 1,7% Maksymalna zawartość immunoglobuliny A (IgA): 0,14 mg na ml * ^</t>
  </si>
  <si>
    <t>* m.in. RATUNKOWY DOSTĘP DO TECHNOLOGII LEKOWEJ</t>
  </si>
  <si>
    <t>Ponatinibum* ^</t>
  </si>
  <si>
    <t>Dla dawki 15 mg x 60 tabl:
Dla dawki 45 mg x 30 tabl.:</t>
  </si>
  <si>
    <t xml:space="preserve">
Nazwa handlowa:
Dawka:
Postać/ Opakowanie:
Nazwa handlowa:
Dawka:
Postać/ Opakowanie:</t>
  </si>
  <si>
    <t>Kod EAN ( jeżeli dotyczy)</t>
  </si>
  <si>
    <t>* wymagany jeden wytwórca</t>
  </si>
  <si>
    <t>*Zakres wskazań objętych refundacją wg ICD-10 B.33</t>
  </si>
  <si>
    <r>
      <t xml:space="preserve">Obecnie Zamawiający posiada umowy na każdy rodzaj toxinum botulinicum typu A występujący w aktualnym Obwieszczeniu Ministra Zdrowia z wyjątkiem produktu Xeomin.
Ze względu na różny procent wykorzystania ilości oraz inne daty kończących się umów na powyższe leki, nie ma możliwości wyspecyfikowania tych produktów jednoczasowo.
Dysort 300j.m., Dysport 500 j.m zawierającego zakres wskazań:  B.28(LECZENIE DYSTONII OGNISKOWYCH I POŁOWICZEGO KURCZU TWARZY).; B.30( LECZENIE SPASTYCZNOŚCI W MÓZGOWYM PORAŻENIU DZIECIĘCYM) ; B.57 ( LECZENIE SPASTYCZNOŚCI KOŃCZYNY GÓRNEJ PO UDARZE MÓZGU Z UŻYCIEM TOKSYNY BOTULINOWEJ
</t>
    </r>
    <r>
      <rPr>
        <sz val="11"/>
        <rFont val="Times New Roman"/>
        <family val="1"/>
      </rPr>
      <t>TYPU A); B.83 (LECZENIE SPASTYCZNOŚCI KOŃCZYNY DOLNEJ PO UDARZE MÓZGU Z UŻYCIEM TOKSYNY BOTULINOWEJ TYPU A).
Aktualna umowa obowiązuje od 12.05.2020 do 12.11.2021.</t>
    </r>
    <r>
      <rPr>
        <sz val="11"/>
        <color indexed="8"/>
        <rFont val="Times New Roman"/>
        <family val="1"/>
      </rPr>
      <t xml:space="preserve">
Xeomin 100 j.m. zawierającego zakres wskazań: B.28. </t>
    </r>
    <r>
      <rPr>
        <sz val="11"/>
        <rFont val="Times New Roman"/>
        <family val="1"/>
      </rPr>
      <t>Aktualnie zamawiający nie posiada umowy. Brak ofert w postępowaniu DFP.271.79.2020.AM.
Botox 100j.m. zawierającego zakres wskazań: B.28.; B.30.; B.57.; B.73.; B.83. ; 
Aktualna umowa obowiązuje  od 17 02 2020 do 17 08 2021</t>
    </r>
  </si>
  <si>
    <r>
      <t xml:space="preserve">Kompleks neurotoksyny Clostridium botulinum typu A , zakres wskazań objętych refundacją tylko: </t>
    </r>
    <r>
      <rPr>
        <sz val="11"/>
        <rFont val="Times New Roman"/>
        <family val="1"/>
      </rPr>
      <t>B.28 Kręcz karku i Kurcz powiek ) ^</t>
    </r>
  </si>
  <si>
    <t>Do zakupu: 15 mg x 60 tabl. powl i 45 mg x 30 tabl. powl.</t>
  </si>
  <si>
    <t xml:space="preserve">15 mg x 60 tabletek powlekanych </t>
  </si>
  <si>
    <t>Bakterjobójczy, sterylny opatrunek piankowy nasączony poliheksametylenobiguanidem 0,5%  *</t>
  </si>
  <si>
    <t>Oferowana ilość opakowań jednostkowych 200 mg x 30 tabl</t>
  </si>
</sst>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quot; &quot;#,##0.00&quot;    &quot;;&quot;-&quot;#,##0.00&quot;    &quot;;&quot; -&quot;00&quot;    &quot;;&quot; &quot;@&quot; &quot;"/>
    <numFmt numFmtId="183" formatCode="&quot; &quot;#,##0&quot;    &quot;;&quot;-&quot;#,##0&quot;    &quot;;&quot; -&quot;00&quot;    &quot;;&quot; &quot;@&quot; &quot;"/>
    <numFmt numFmtId="184" formatCode="[$-415]d\ mmmm\ yyyy"/>
    <numFmt numFmtId="185" formatCode="_-* #,##0.00\ [$zł-415]_-;\-* #,##0.00\ [$zł-415]_-;_-* &quot;-&quot;??\ [$zł-415]_-;_-@_-"/>
    <numFmt numFmtId="186" formatCode="_-[$€-2]\ * #,##0.00_-;\-[$€-2]\ * #,##0.00_-;_-[$€-2]\ * &quot;-&quot;??_-;_-@_-"/>
    <numFmt numFmtId="187" formatCode="&quot; &quot;#,##0.00&quot; zł &quot;;&quot;-&quot;#,##0.00&quot; zł &quot;;&quot; -&quot;#&quot; zł &quot;;@&quot; &quot;"/>
    <numFmt numFmtId="188" formatCode="#,##0.00&quot; &quot;[$zł-415];[Red]&quot;-&quot;#,##0.00&quot; &quot;[$zł-415]"/>
    <numFmt numFmtId="189" formatCode="&quot; &quot;[$€-402]&quot; &quot;#,##0.00&quot; &quot;;&quot;-&quot;[$€-402]&quot; &quot;#,##0.00&quot; &quot;;&quot; &quot;[$€-402]&quot; -&quot;00&quot; &quot;;@&quot; &quot;"/>
    <numFmt numFmtId="190" formatCode="[$-415]dddd\,\ d\ mmmm\ yyyy"/>
  </numFmts>
  <fonts count="48">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0"/>
      <name val="Times New Roman"/>
      <family val="1"/>
    </font>
    <font>
      <i/>
      <sz val="8"/>
      <name val="Times New Roman"/>
      <family val="1"/>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8"/>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0499799996614456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187" fontId="33" fillId="0" borderId="0" applyFont="0" applyBorder="0" applyProtection="0">
      <alignment/>
    </xf>
    <xf numFmtId="0" fontId="1"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28" fillId="0" borderId="0">
      <alignment/>
      <protection/>
    </xf>
    <xf numFmtId="0" fontId="3" fillId="0" borderId="0">
      <alignment/>
      <protection/>
    </xf>
    <xf numFmtId="0" fontId="40"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28" fillId="0" borderId="0" applyFont="0" applyFill="0" applyBorder="0" applyAlignment="0" applyProtection="0"/>
    <xf numFmtId="0" fontId="45" fillId="32" borderId="0" applyNumberFormat="0" applyBorder="0" applyAlignment="0" applyProtection="0"/>
  </cellStyleXfs>
  <cellXfs count="121">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168" fontId="4" fillId="0" borderId="0"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protection locked="0"/>
    </xf>
    <xf numFmtId="3" fontId="5" fillId="0" borderId="0" xfId="0" applyNumberFormat="1" applyFont="1" applyFill="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4" fontId="4" fillId="0" borderId="10" xfId="0" applyNumberFormat="1" applyFont="1" applyFill="1" applyBorder="1" applyAlignment="1" applyProtection="1">
      <alignment horizontal="left" vertical="top" wrapText="1" shrinkToFit="1"/>
      <protection locked="0"/>
    </xf>
    <xf numFmtId="1" fontId="4" fillId="0" borderId="10" xfId="0" applyNumberFormat="1" applyFont="1" applyFill="1" applyBorder="1" applyAlignment="1" applyProtection="1">
      <alignment horizontal="left" vertical="top" wrapText="1" shrinkToFit="1"/>
      <protection locked="0"/>
    </xf>
    <xf numFmtId="44" fontId="4" fillId="0" borderId="1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44" fontId="4" fillId="0" borderId="10" xfId="72"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0" fontId="4" fillId="0" borderId="10" xfId="0" applyFont="1" applyFill="1" applyBorder="1" applyAlignment="1">
      <alignment horizontal="left" vertical="top" wrapText="1"/>
    </xf>
    <xf numFmtId="3" fontId="4" fillId="0" borderId="10" xfId="42" applyNumberFormat="1" applyFont="1" applyFill="1" applyBorder="1" applyAlignment="1">
      <alignment horizontal="left" vertical="top" wrapText="1"/>
    </xf>
    <xf numFmtId="0" fontId="4" fillId="0" borderId="0" xfId="0" applyFont="1" applyFill="1" applyAlignment="1" applyProtection="1">
      <alignment horizontal="right" vertical="top"/>
      <protection locked="0"/>
    </xf>
    <xf numFmtId="44" fontId="4" fillId="0" borderId="0" xfId="72"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protection locked="0"/>
    </xf>
    <xf numFmtId="0" fontId="46"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3" fontId="4" fillId="0" borderId="0" xfId="42" applyNumberFormat="1" applyFont="1" applyFill="1" applyBorder="1" applyAlignment="1">
      <alignment horizontal="left" vertical="top" wrapText="1"/>
    </xf>
    <xf numFmtId="4" fontId="4" fillId="0" borderId="0" xfId="0" applyNumberFormat="1" applyFont="1" applyFill="1" applyBorder="1" applyAlignment="1" applyProtection="1">
      <alignment horizontal="left" vertical="top" wrapText="1" shrinkToFit="1"/>
      <protection locked="0"/>
    </xf>
    <xf numFmtId="1" fontId="4" fillId="0" borderId="0" xfId="0" applyNumberFormat="1" applyFont="1" applyFill="1" applyBorder="1" applyAlignment="1" applyProtection="1">
      <alignment horizontal="left" vertical="top" wrapText="1" shrinkToFit="1"/>
      <protection locked="0"/>
    </xf>
    <xf numFmtId="44" fontId="4" fillId="0" borderId="0" xfId="0" applyNumberFormat="1" applyFont="1" applyFill="1" applyBorder="1" applyAlignment="1" applyProtection="1">
      <alignment horizontal="left" vertical="top" wrapText="1"/>
      <protection locked="0"/>
    </xf>
    <xf numFmtId="4" fontId="4" fillId="0" borderId="13" xfId="0" applyNumberFormat="1" applyFont="1" applyFill="1" applyBorder="1" applyAlignment="1" applyProtection="1">
      <alignment horizontal="left" vertical="top" wrapText="1" shrinkToFit="1"/>
      <protection locked="0"/>
    </xf>
    <xf numFmtId="4" fontId="4" fillId="0" borderId="10" xfId="0" applyNumberFormat="1" applyFont="1" applyFill="1" applyBorder="1" applyAlignment="1" applyProtection="1">
      <alignment vertical="top" wrapText="1" shrinkToFit="1"/>
      <protection locked="0"/>
    </xf>
    <xf numFmtId="44" fontId="4" fillId="0" borderId="10" xfId="0" applyNumberFormat="1" applyFont="1" applyFill="1" applyBorder="1" applyAlignment="1" applyProtection="1">
      <alignment vertical="top" wrapText="1"/>
      <protection locked="0"/>
    </xf>
    <xf numFmtId="0" fontId="4" fillId="0" borderId="10" xfId="0" applyNumberFormat="1" applyFont="1" applyFill="1" applyBorder="1" applyAlignment="1" applyProtection="1">
      <alignment horizontal="left" vertical="top" wrapText="1" shrinkToFit="1"/>
      <protection locked="0"/>
    </xf>
    <xf numFmtId="0" fontId="4" fillId="0" borderId="13" xfId="0" applyFont="1" applyFill="1" applyBorder="1" applyAlignment="1" applyProtection="1">
      <alignment vertical="top" wrapText="1"/>
      <protection locked="0"/>
    </xf>
    <xf numFmtId="4" fontId="4" fillId="0" borderId="13" xfId="0" applyNumberFormat="1" applyFont="1" applyFill="1" applyBorder="1" applyAlignment="1" applyProtection="1">
      <alignment vertical="top" wrapText="1" shrinkToFit="1"/>
      <protection locked="0"/>
    </xf>
    <xf numFmtId="44" fontId="4" fillId="0" borderId="13" xfId="0" applyNumberFormat="1" applyFont="1" applyFill="1" applyBorder="1" applyAlignment="1" applyProtection="1">
      <alignment vertical="top" wrapText="1"/>
      <protection locked="0"/>
    </xf>
    <xf numFmtId="9" fontId="4" fillId="0" borderId="0" xfId="0" applyNumberFormat="1" applyFont="1" applyFill="1" applyBorder="1" applyAlignment="1" applyProtection="1">
      <alignment horizontal="left" vertical="top" wrapText="1"/>
      <protection locked="0"/>
    </xf>
    <xf numFmtId="3" fontId="4" fillId="0" borderId="11" xfId="42" applyNumberFormat="1" applyFont="1" applyFill="1" applyBorder="1" applyAlignment="1" applyProtection="1">
      <alignment horizontal="left" vertical="top" wrapText="1"/>
      <protection locked="0"/>
    </xf>
    <xf numFmtId="175" fontId="4" fillId="0" borderId="10" xfId="44" applyNumberFormat="1" applyFont="1" applyFill="1" applyBorder="1" applyAlignment="1">
      <alignment horizontal="left" vertical="top" wrapText="1"/>
    </xf>
    <xf numFmtId="3" fontId="4" fillId="0" borderId="14" xfId="42" applyNumberFormat="1" applyFont="1" applyFill="1" applyBorder="1" applyAlignment="1" applyProtection="1">
      <alignment horizontal="left" vertical="top" wrapText="1"/>
      <protection locked="0"/>
    </xf>
    <xf numFmtId="0" fontId="4" fillId="33" borderId="11" xfId="0" applyFont="1" applyFill="1" applyBorder="1" applyAlignment="1" applyProtection="1">
      <alignment horizontal="left" vertical="top" wrapText="1"/>
      <protection locked="0"/>
    </xf>
    <xf numFmtId="0" fontId="46" fillId="0" borderId="12" xfId="0" applyFont="1" applyFill="1" applyBorder="1" applyAlignment="1" applyProtection="1">
      <alignment horizontal="left" vertical="top" wrapText="1"/>
      <protection locked="0"/>
    </xf>
    <xf numFmtId="0" fontId="46" fillId="0" borderId="10" xfId="0" applyFont="1" applyFill="1" applyBorder="1" applyAlignment="1" applyProtection="1">
      <alignment horizontal="left" vertical="top" wrapText="1"/>
      <protection locked="0"/>
    </xf>
    <xf numFmtId="0" fontId="47" fillId="0" borderId="10" xfId="0" applyFont="1" applyFill="1" applyBorder="1" applyAlignment="1" applyProtection="1">
      <alignment horizontal="left" vertical="top" wrapText="1"/>
      <protection locked="0"/>
    </xf>
    <xf numFmtId="0" fontId="4" fillId="0" borderId="10" xfId="0" applyFont="1" applyFill="1" applyBorder="1" applyAlignment="1">
      <alignment horizontal="center" vertical="top" wrapText="1"/>
    </xf>
    <xf numFmtId="0" fontId="5" fillId="34" borderId="10" xfId="0" applyFont="1" applyFill="1" applyBorder="1" applyAlignment="1" applyProtection="1">
      <alignment horizontal="left" vertical="top" wrapText="1"/>
      <protection locked="0"/>
    </xf>
    <xf numFmtId="3" fontId="5" fillId="34" borderId="10" xfId="0" applyNumberFormat="1" applyFont="1" applyFill="1" applyBorder="1" applyAlignment="1" applyProtection="1">
      <alignment horizontal="left" vertical="top" wrapText="1"/>
      <protection locked="0"/>
    </xf>
    <xf numFmtId="0" fontId="4" fillId="34" borderId="10" xfId="0" applyFont="1" applyFill="1" applyBorder="1" applyAlignment="1" applyProtection="1">
      <alignment horizontal="left" vertical="top" wrapText="1"/>
      <protection locked="0"/>
    </xf>
    <xf numFmtId="49" fontId="4" fillId="34" borderId="10" xfId="0" applyNumberFormat="1" applyFont="1" applyFill="1" applyBorder="1" applyAlignment="1" applyProtection="1">
      <alignment horizontal="left" vertical="top" wrapText="1"/>
      <protection locked="0"/>
    </xf>
    <xf numFmtId="49" fontId="4" fillId="34" borderId="11" xfId="0" applyNumberFormat="1" applyFont="1" applyFill="1" applyBorder="1" applyAlignment="1" applyProtection="1">
      <alignment horizontal="left" vertical="top" wrapText="1"/>
      <protection locked="0"/>
    </xf>
    <xf numFmtId="3" fontId="4" fillId="34" borderId="10" xfId="0" applyNumberFormat="1" applyFont="1" applyFill="1" applyBorder="1" applyAlignment="1" applyProtection="1">
      <alignment horizontal="right" vertical="top" wrapText="1"/>
      <protection locked="0"/>
    </xf>
    <xf numFmtId="3" fontId="5" fillId="34" borderId="11" xfId="42" applyNumberFormat="1" applyFont="1" applyFill="1" applyBorder="1" applyAlignment="1" applyProtection="1">
      <alignment horizontal="left" vertical="top" wrapText="1"/>
      <protection locked="0"/>
    </xf>
    <xf numFmtId="0" fontId="4" fillId="34" borderId="12" xfId="0" applyFont="1" applyFill="1" applyBorder="1" applyAlignment="1" applyProtection="1">
      <alignment horizontal="left" vertical="top" wrapText="1"/>
      <protection locked="0"/>
    </xf>
    <xf numFmtId="0" fontId="5" fillId="34" borderId="11" xfId="0"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0" fontId="47" fillId="34" borderId="10" xfId="0" applyFont="1" applyFill="1" applyBorder="1" applyAlignment="1" applyProtection="1">
      <alignment horizontal="left" vertical="top" wrapText="1"/>
      <protection locked="0"/>
    </xf>
    <xf numFmtId="4" fontId="46" fillId="0" borderId="10" xfId="0" applyNumberFormat="1" applyFont="1" applyFill="1" applyBorder="1" applyAlignment="1" applyProtection="1">
      <alignment horizontal="left" vertical="top" wrapText="1" shrinkToFit="1"/>
      <protection locked="0"/>
    </xf>
    <xf numFmtId="1" fontId="46" fillId="0" borderId="10" xfId="0" applyNumberFormat="1" applyFont="1" applyFill="1" applyBorder="1" applyAlignment="1" applyProtection="1">
      <alignment horizontal="left" vertical="top" wrapText="1" shrinkToFit="1"/>
      <protection locked="0"/>
    </xf>
    <xf numFmtId="0" fontId="46" fillId="0" borderId="0" xfId="0" applyFont="1" applyFill="1" applyBorder="1" applyAlignment="1" applyProtection="1">
      <alignment horizontal="left" vertical="top" wrapText="1"/>
      <protection locked="0"/>
    </xf>
    <xf numFmtId="0" fontId="4" fillId="0" borderId="0" xfId="0" applyFont="1" applyFill="1" applyAlignment="1" applyProtection="1">
      <alignment vertical="top"/>
      <protection locked="0"/>
    </xf>
    <xf numFmtId="3" fontId="4" fillId="0" borderId="11" xfId="42" applyNumberFormat="1" applyFont="1" applyFill="1" applyBorder="1" applyAlignment="1" applyProtection="1">
      <alignment horizontal="center" vertical="top" wrapText="1"/>
      <protection locked="0"/>
    </xf>
    <xf numFmtId="3" fontId="4" fillId="0" borderId="0" xfId="42" applyNumberFormat="1" applyFont="1" applyFill="1" applyBorder="1" applyAlignment="1" applyProtection="1">
      <alignment horizontal="center" vertical="top" wrapText="1"/>
      <protection locked="0"/>
    </xf>
    <xf numFmtId="0" fontId="5" fillId="33" borderId="10" xfId="0" applyFont="1" applyFill="1" applyBorder="1" applyAlignment="1" applyProtection="1">
      <alignment horizontal="left" vertical="top" wrapText="1"/>
      <protection locked="0"/>
    </xf>
    <xf numFmtId="0" fontId="4" fillId="33" borderId="10" xfId="0" applyFont="1" applyFill="1" applyBorder="1" applyAlignment="1" applyProtection="1">
      <alignment horizontal="left" vertical="top" wrapText="1"/>
      <protection locked="0"/>
    </xf>
    <xf numFmtId="3" fontId="4" fillId="33" borderId="11" xfId="42" applyNumberFormat="1" applyFont="1" applyFill="1" applyBorder="1" applyAlignment="1" applyProtection="1">
      <alignment horizontal="left" vertical="top" wrapText="1"/>
      <protection locked="0"/>
    </xf>
    <xf numFmtId="0" fontId="47" fillId="33" borderId="10" xfId="0" applyFont="1" applyFill="1" applyBorder="1" applyAlignment="1" applyProtection="1">
      <alignment horizontal="left" vertical="top" wrapText="1"/>
      <protection locked="0"/>
    </xf>
    <xf numFmtId="4" fontId="4" fillId="33" borderId="10" xfId="0" applyNumberFormat="1" applyFont="1" applyFill="1" applyBorder="1" applyAlignment="1" applyProtection="1">
      <alignment horizontal="left" vertical="top" wrapText="1" shrinkToFit="1"/>
      <protection locked="0"/>
    </xf>
    <xf numFmtId="44" fontId="4" fillId="33" borderId="10" xfId="0" applyNumberFormat="1" applyFont="1" applyFill="1" applyBorder="1" applyAlignment="1" applyProtection="1">
      <alignment horizontal="left" vertical="top" wrapText="1"/>
      <protection locked="0"/>
    </xf>
    <xf numFmtId="165" fontId="4" fillId="33" borderId="10" xfId="0" applyNumberFormat="1" applyFont="1" applyFill="1" applyBorder="1" applyAlignment="1" applyProtection="1">
      <alignment horizontal="right" vertical="top" wrapText="1"/>
      <protection locked="0"/>
    </xf>
    <xf numFmtId="165" fontId="4" fillId="0" borderId="10" xfId="0" applyNumberFormat="1" applyFont="1" applyFill="1" applyBorder="1" applyAlignment="1" applyProtection="1">
      <alignment horizontal="right" vertical="top" wrapText="1" shrinkToFit="1"/>
      <protection locked="0"/>
    </xf>
    <xf numFmtId="165" fontId="4" fillId="0" borderId="10" xfId="0" applyNumberFormat="1" applyFont="1" applyFill="1" applyBorder="1" applyAlignment="1" applyProtection="1">
      <alignment horizontal="right" vertical="top" wrapText="1"/>
      <protection locked="0"/>
    </xf>
    <xf numFmtId="0" fontId="46" fillId="33" borderId="10" xfId="0" applyFont="1" applyFill="1" applyBorder="1" applyAlignment="1" applyProtection="1">
      <alignment horizontal="left" vertical="top" wrapText="1"/>
      <protection locked="0"/>
    </xf>
    <xf numFmtId="49" fontId="4" fillId="34" borderId="11" xfId="0" applyNumberFormat="1" applyFont="1" applyFill="1" applyBorder="1" applyAlignment="1" applyProtection="1">
      <alignment horizontal="left" vertical="top" wrapText="1"/>
      <protection locked="0"/>
    </xf>
    <xf numFmtId="49" fontId="4" fillId="34" borderId="12" xfId="0" applyNumberFormat="1"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49" fontId="4" fillId="34" borderId="15" xfId="0" applyNumberFormat="1" applyFont="1" applyFill="1" applyBorder="1" applyAlignment="1" applyProtection="1">
      <alignment horizontal="left" vertical="top" wrapText="1"/>
      <protection locked="0"/>
    </xf>
    <xf numFmtId="0" fontId="46" fillId="0" borderId="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4" fillId="0" borderId="0" xfId="0" applyNumberFormat="1" applyFont="1" applyFill="1" applyBorder="1" applyAlignment="1" applyProtection="1">
      <alignment horizontal="justify" vertical="top" wrapText="1"/>
      <protection locked="0"/>
    </xf>
    <xf numFmtId="0" fontId="46" fillId="0" borderId="0" xfId="0" applyFont="1" applyFill="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0" fontId="4" fillId="0"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justify" vertical="justify" wrapText="1"/>
      <protection locked="0"/>
    </xf>
    <xf numFmtId="0" fontId="7" fillId="0" borderId="0" xfId="0" applyFont="1" applyFill="1" applyBorder="1" applyAlignment="1" applyProtection="1">
      <alignment horizontal="justify" vertical="top" wrapText="1"/>
      <protection locked="0"/>
    </xf>
    <xf numFmtId="0" fontId="4" fillId="0" borderId="0" xfId="0" applyFont="1" applyFill="1" applyAlignment="1" applyProtection="1">
      <alignment horizontal="left" vertical="top" wrapText="1"/>
      <protection locked="0"/>
    </xf>
    <xf numFmtId="44" fontId="4" fillId="0" borderId="11" xfId="0" applyNumberFormat="1" applyFont="1" applyFill="1" applyBorder="1" applyAlignment="1" applyProtection="1">
      <alignment horizontal="left" vertical="top" wrapText="1"/>
      <protection locked="0"/>
    </xf>
    <xf numFmtId="44" fontId="4" fillId="0" borderId="12" xfId="0" applyNumberFormat="1" applyFont="1" applyFill="1" applyBorder="1" applyAlignment="1" applyProtection="1">
      <alignment horizontal="left" vertical="top" wrapText="1"/>
      <protection locked="0"/>
    </xf>
    <xf numFmtId="0" fontId="0" fillId="0" borderId="0" xfId="0" applyAlignment="1">
      <alignment horizontal="left" vertical="top" wrapText="1"/>
    </xf>
    <xf numFmtId="0" fontId="4" fillId="0" borderId="0"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0" xfId="0" applyFont="1" applyFill="1" applyAlignment="1" applyProtection="1">
      <alignment vertical="top"/>
      <protection locked="0"/>
    </xf>
    <xf numFmtId="0" fontId="4" fillId="0" borderId="13" xfId="0" applyFont="1" applyFill="1" applyBorder="1" applyAlignment="1" applyProtection="1">
      <alignment horizontal="left" vertical="top" wrapText="1"/>
      <protection locked="0"/>
    </xf>
    <xf numFmtId="0" fontId="0" fillId="0" borderId="13" xfId="0" applyFont="1" applyBorder="1" applyAlignment="1">
      <alignment horizontal="left" vertical="top" wrapText="1"/>
    </xf>
    <xf numFmtId="0" fontId="4" fillId="0" borderId="0" xfId="0" applyFont="1" applyFill="1" applyAlignment="1" applyProtection="1">
      <alignment horizontal="left" vertical="top"/>
      <protection locked="0"/>
    </xf>
    <xf numFmtId="0" fontId="4" fillId="0" borderId="13" xfId="0" applyFont="1" applyFill="1" applyBorder="1" applyAlignment="1">
      <alignment horizontal="left" wrapText="1"/>
    </xf>
    <xf numFmtId="0" fontId="0" fillId="0" borderId="0" xfId="0" applyAlignment="1">
      <alignment horizontal="left" vertical="top"/>
    </xf>
    <xf numFmtId="0" fontId="46" fillId="0" borderId="0" xfId="0" applyFont="1" applyFill="1" applyBorder="1" applyAlignment="1" applyProtection="1">
      <alignment horizontal="center" vertical="top" wrapText="1"/>
      <protection locked="0"/>
    </xf>
    <xf numFmtId="0" fontId="46" fillId="0" borderId="13" xfId="0" applyFont="1" applyFill="1" applyBorder="1" applyAlignment="1" applyProtection="1">
      <alignment horizontal="left" vertical="top" wrapText="1"/>
      <protection locked="0"/>
    </xf>
  </cellXfs>
  <cellStyles count="6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2 2" xfId="45"/>
    <cellStyle name="Dziesiętny 3" xfId="46"/>
    <cellStyle name="Dziesiętny 4" xfId="47"/>
    <cellStyle name="Dziesiętny 4 2" xfId="48"/>
    <cellStyle name="Dziesiętny 5" xfId="49"/>
    <cellStyle name="Excel Built-in Currency" xfId="50"/>
    <cellStyle name="Hyperlink" xfId="51"/>
    <cellStyle name="Komórka połączona" xfId="52"/>
    <cellStyle name="Komórka zaznaczona" xfId="53"/>
    <cellStyle name="Nagłówek 1" xfId="54"/>
    <cellStyle name="Nagłówek 2" xfId="55"/>
    <cellStyle name="Nagłówek 3" xfId="56"/>
    <cellStyle name="Nagłówek 4" xfId="57"/>
    <cellStyle name="Neutralny" xfId="58"/>
    <cellStyle name="Normalny 2" xfId="59"/>
    <cellStyle name="Normalny 3" xfId="60"/>
    <cellStyle name="Normalny 4" xfId="61"/>
    <cellStyle name="Normalny 5" xfId="62"/>
    <cellStyle name="Normalny 7" xfId="63"/>
    <cellStyle name="Obliczenia" xfId="64"/>
    <cellStyle name="Followed Hyperlink" xfId="65"/>
    <cellStyle name="Percent" xfId="66"/>
    <cellStyle name="Suma" xfId="67"/>
    <cellStyle name="Tekst objaśnienia" xfId="68"/>
    <cellStyle name="Tekst ostrzeżenia" xfId="69"/>
    <cellStyle name="Tytuł" xfId="70"/>
    <cellStyle name="Uwaga" xfId="71"/>
    <cellStyle name="Currency" xfId="72"/>
    <cellStyle name="Currency [0]" xfId="73"/>
    <cellStyle name="Walutowy 2" xfId="74"/>
    <cellStyle name="Walutowy 2 2" xfId="75"/>
    <cellStyle name="Walutowy 2 3" xfId="76"/>
    <cellStyle name="Walutowy 3" xfId="77"/>
    <cellStyle name="Walutowy 4" xfId="78"/>
    <cellStyle name="Walutowy 5" xfId="79"/>
    <cellStyle name="Zły"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D76"/>
  <sheetViews>
    <sheetView showGridLines="0" view="pageBreakPreview" zoomScale="93" zoomScaleNormal="93" zoomScaleSheetLayoutView="93" zoomScalePageLayoutView="115" workbookViewId="0" topLeftCell="A52">
      <selection activeCell="B55" sqref="B55:D55"/>
    </sheetView>
  </sheetViews>
  <sheetFormatPr defaultColWidth="9.00390625" defaultRowHeight="12.75"/>
  <cols>
    <col min="1" max="1" width="4.375" style="9" customWidth="1"/>
    <col min="2" max="3" width="30.00390625" style="9" customWidth="1"/>
    <col min="4" max="4" width="41.625" style="19" customWidth="1"/>
    <col min="5" max="5" width="1.875" style="9" customWidth="1"/>
    <col min="6" max="8" width="9.125" style="9" customWidth="1"/>
    <col min="9" max="9" width="22.25390625" style="9" customWidth="1"/>
    <col min="10" max="11" width="16.125" style="9" customWidth="1"/>
    <col min="12" max="16384" width="9.125" style="9" customWidth="1"/>
  </cols>
  <sheetData>
    <row r="1" ht="15">
      <c r="D1" s="7" t="s">
        <v>56</v>
      </c>
    </row>
    <row r="2" spans="2:4" ht="15">
      <c r="B2" s="18"/>
      <c r="C2" s="18" t="s">
        <v>53</v>
      </c>
      <c r="D2" s="18"/>
    </row>
    <row r="4" spans="2:3" ht="15">
      <c r="B4" s="9" t="s">
        <v>45</v>
      </c>
      <c r="C4" s="9" t="s">
        <v>107</v>
      </c>
    </row>
    <row r="5" ht="10.5" customHeight="1"/>
    <row r="6" spans="2:4" ht="48.75" customHeight="1">
      <c r="B6" s="9" t="s">
        <v>44</v>
      </c>
      <c r="C6" s="93" t="s">
        <v>108</v>
      </c>
      <c r="D6" s="93"/>
    </row>
    <row r="8" spans="2:4" ht="15">
      <c r="B8" s="62" t="s">
        <v>39</v>
      </c>
      <c r="C8" s="96"/>
      <c r="D8" s="89"/>
    </row>
    <row r="9" spans="2:4" ht="15">
      <c r="B9" s="62" t="s">
        <v>46</v>
      </c>
      <c r="C9" s="99"/>
      <c r="D9" s="100"/>
    </row>
    <row r="10" spans="2:4" ht="15">
      <c r="B10" s="62" t="s">
        <v>38</v>
      </c>
      <c r="C10" s="94"/>
      <c r="D10" s="95"/>
    </row>
    <row r="11" spans="2:4" ht="15">
      <c r="B11" s="62" t="s">
        <v>47</v>
      </c>
      <c r="C11" s="94"/>
      <c r="D11" s="95"/>
    </row>
    <row r="12" spans="2:4" ht="15">
      <c r="B12" s="62" t="s">
        <v>48</v>
      </c>
      <c r="C12" s="94"/>
      <c r="D12" s="95"/>
    </row>
    <row r="13" spans="2:4" ht="15">
      <c r="B13" s="62" t="s">
        <v>49</v>
      </c>
      <c r="C13" s="94"/>
      <c r="D13" s="95"/>
    </row>
    <row r="14" spans="2:4" ht="15">
      <c r="B14" s="62" t="s">
        <v>50</v>
      </c>
      <c r="C14" s="94"/>
      <c r="D14" s="95"/>
    </row>
    <row r="15" spans="2:4" ht="15">
      <c r="B15" s="62" t="s">
        <v>51</v>
      </c>
      <c r="C15" s="94"/>
      <c r="D15" s="95"/>
    </row>
    <row r="16" spans="2:4" ht="15">
      <c r="B16" s="62" t="s">
        <v>52</v>
      </c>
      <c r="C16" s="94"/>
      <c r="D16" s="95"/>
    </row>
    <row r="17" spans="3:4" ht="8.25" customHeight="1">
      <c r="C17" s="6"/>
      <c r="D17" s="22"/>
    </row>
    <row r="18" spans="1:4" ht="15">
      <c r="A18" s="9" t="s">
        <v>3</v>
      </c>
      <c r="B18" s="102" t="s">
        <v>69</v>
      </c>
      <c r="C18" s="102"/>
      <c r="D18" s="102"/>
    </row>
    <row r="19" spans="3:4" ht="6.75" customHeight="1">
      <c r="C19" s="1"/>
      <c r="D19" s="23"/>
    </row>
    <row r="20" spans="2:4" ht="21" customHeight="1">
      <c r="B20" s="60" t="s">
        <v>19</v>
      </c>
      <c r="C20" s="61" t="s">
        <v>2</v>
      </c>
      <c r="D20" s="6"/>
    </row>
    <row r="21" spans="2:4" ht="15">
      <c r="B21" s="21" t="s">
        <v>26</v>
      </c>
      <c r="C21" s="24">
        <f>'część (1)'!H$6</f>
        <v>0</v>
      </c>
      <c r="D21" s="25"/>
    </row>
    <row r="22" spans="2:4" ht="15">
      <c r="B22" s="21" t="s">
        <v>27</v>
      </c>
      <c r="C22" s="24">
        <f>'część (2)'!H$6</f>
        <v>0</v>
      </c>
      <c r="D22" s="25"/>
    </row>
    <row r="23" spans="2:4" ht="15">
      <c r="B23" s="21" t="s">
        <v>28</v>
      </c>
      <c r="C23" s="24">
        <f>'część (3)'!H$6</f>
        <v>0</v>
      </c>
      <c r="D23" s="25"/>
    </row>
    <row r="24" spans="2:4" ht="15">
      <c r="B24" s="21" t="s">
        <v>29</v>
      </c>
      <c r="C24" s="24">
        <f>'część (4)'!H$6</f>
        <v>0</v>
      </c>
      <c r="D24" s="25"/>
    </row>
    <row r="25" spans="2:4" ht="15">
      <c r="B25" s="21" t="s">
        <v>30</v>
      </c>
      <c r="C25" s="24">
        <f>'część (5)'!H$6</f>
        <v>0</v>
      </c>
      <c r="D25" s="25"/>
    </row>
    <row r="26" spans="2:4" ht="15">
      <c r="B26" s="21" t="s">
        <v>31</v>
      </c>
      <c r="C26" s="24">
        <f>'część (6)'!H$6</f>
        <v>0</v>
      </c>
      <c r="D26" s="25"/>
    </row>
    <row r="27" spans="2:4" ht="15">
      <c r="B27" s="21" t="s">
        <v>94</v>
      </c>
      <c r="C27" s="24">
        <f>'część (7)'!H$6</f>
        <v>0</v>
      </c>
      <c r="D27" s="25"/>
    </row>
    <row r="28" spans="2:4" ht="15">
      <c r="B28" s="21" t="s">
        <v>95</v>
      </c>
      <c r="C28" s="24">
        <f>'część (8)'!H$6</f>
        <v>0</v>
      </c>
      <c r="D28" s="25"/>
    </row>
    <row r="29" spans="2:4" ht="15">
      <c r="B29" s="21" t="s">
        <v>96</v>
      </c>
      <c r="C29" s="24">
        <f>'część (9)'!H$6</f>
        <v>0</v>
      </c>
      <c r="D29" s="25"/>
    </row>
    <row r="30" spans="2:4" ht="15">
      <c r="B30" s="21" t="s">
        <v>97</v>
      </c>
      <c r="C30" s="24">
        <f>'część (10)'!H$6</f>
        <v>0</v>
      </c>
      <c r="D30" s="25"/>
    </row>
    <row r="31" spans="2:4" ht="15">
      <c r="B31" s="21" t="s">
        <v>98</v>
      </c>
      <c r="C31" s="24">
        <f>'część (11)'!H$6</f>
        <v>0</v>
      </c>
      <c r="D31" s="25"/>
    </row>
    <row r="32" spans="2:4" ht="15">
      <c r="B32" s="21" t="s">
        <v>99</v>
      </c>
      <c r="C32" s="24">
        <f>'część (12)'!H$6</f>
        <v>0</v>
      </c>
      <c r="D32" s="25"/>
    </row>
    <row r="33" spans="2:4" ht="15">
      <c r="B33" s="21" t="s">
        <v>100</v>
      </c>
      <c r="C33" s="24">
        <f>'część (13)'!H$6</f>
        <v>0</v>
      </c>
      <c r="D33" s="25"/>
    </row>
    <row r="34" spans="2:4" ht="15">
      <c r="B34" s="21" t="s">
        <v>101</v>
      </c>
      <c r="C34" s="24">
        <f>'część (14)'!H$6</f>
        <v>0</v>
      </c>
      <c r="D34" s="25"/>
    </row>
    <row r="35" spans="2:4" ht="15">
      <c r="B35" s="21" t="s">
        <v>102</v>
      </c>
      <c r="C35" s="24">
        <f>'część (14)'!H$6</f>
        <v>0</v>
      </c>
      <c r="D35" s="25"/>
    </row>
    <row r="36" spans="2:4" ht="15">
      <c r="B36" s="21" t="s">
        <v>103</v>
      </c>
      <c r="C36" s="24">
        <f>'część (16)'!H$6</f>
        <v>0</v>
      </c>
      <c r="D36" s="25"/>
    </row>
    <row r="37" spans="2:4" ht="15">
      <c r="B37" s="21" t="s">
        <v>217</v>
      </c>
      <c r="C37" s="24">
        <f>'część (17)'!H$6</f>
        <v>0</v>
      </c>
      <c r="D37" s="25"/>
    </row>
    <row r="38" spans="2:4" ht="15">
      <c r="B38" s="21" t="s">
        <v>218</v>
      </c>
      <c r="C38" s="24">
        <f>'część (18)'!H$6</f>
        <v>0</v>
      </c>
      <c r="D38" s="25"/>
    </row>
    <row r="39" spans="2:4" ht="15">
      <c r="B39" s="21" t="s">
        <v>219</v>
      </c>
      <c r="C39" s="24">
        <f>'część (19)'!H$6</f>
        <v>0</v>
      </c>
      <c r="D39" s="25"/>
    </row>
    <row r="40" spans="2:4" ht="15">
      <c r="B40" s="21" t="s">
        <v>220</v>
      </c>
      <c r="C40" s="24">
        <f>'część (20)'!H$6</f>
        <v>0</v>
      </c>
      <c r="D40" s="25"/>
    </row>
    <row r="41" spans="2:4" ht="15">
      <c r="B41" s="21" t="s">
        <v>221</v>
      </c>
      <c r="C41" s="24">
        <f>'część (21)'!H$6</f>
        <v>0</v>
      </c>
      <c r="D41" s="25"/>
    </row>
    <row r="42" spans="2:4" ht="15">
      <c r="B42" s="21" t="s">
        <v>222</v>
      </c>
      <c r="C42" s="24">
        <f>'część (22)'!H$6</f>
        <v>0</v>
      </c>
      <c r="D42" s="25"/>
    </row>
    <row r="43" spans="2:4" ht="15">
      <c r="B43" s="21" t="s">
        <v>223</v>
      </c>
      <c r="C43" s="24">
        <f>'część (23)'!H$6</f>
        <v>0</v>
      </c>
      <c r="D43" s="25"/>
    </row>
    <row r="44" spans="3:4" ht="2.25" customHeight="1">
      <c r="C44" s="36"/>
      <c r="D44" s="25"/>
    </row>
    <row r="45" spans="3:4" ht="2.25" customHeight="1">
      <c r="C45" s="36"/>
      <c r="D45" s="25"/>
    </row>
    <row r="46" spans="3:4" ht="0.75" customHeight="1">
      <c r="C46" s="36"/>
      <c r="D46" s="25"/>
    </row>
    <row r="47" spans="3:4" ht="2.25" customHeight="1">
      <c r="C47" s="36"/>
      <c r="D47" s="25"/>
    </row>
    <row r="48" spans="3:4" ht="5.25" customHeight="1" hidden="1">
      <c r="C48" s="36"/>
      <c r="D48" s="25"/>
    </row>
    <row r="49" spans="1:4" ht="74.25" customHeight="1">
      <c r="A49" s="9" t="s">
        <v>4</v>
      </c>
      <c r="B49" s="102" t="s">
        <v>68</v>
      </c>
      <c r="C49" s="102"/>
      <c r="D49" s="102"/>
    </row>
    <row r="50" spans="1:4" ht="15.75" customHeight="1">
      <c r="A50" s="9" t="s">
        <v>5</v>
      </c>
      <c r="B50" s="98" t="s">
        <v>67</v>
      </c>
      <c r="C50" s="98"/>
      <c r="D50" s="98"/>
    </row>
    <row r="51" spans="1:4" ht="33" customHeight="1">
      <c r="A51" s="9" t="s">
        <v>6</v>
      </c>
      <c r="B51" s="97" t="s">
        <v>73</v>
      </c>
      <c r="C51" s="97"/>
      <c r="D51" s="97"/>
    </row>
    <row r="52" spans="1:4" ht="30" customHeight="1">
      <c r="A52" s="9" t="s">
        <v>35</v>
      </c>
      <c r="B52" s="97" t="s">
        <v>70</v>
      </c>
      <c r="C52" s="97"/>
      <c r="D52" s="97"/>
    </row>
    <row r="53" spans="1:4" s="26" customFormat="1" ht="64.5" customHeight="1">
      <c r="A53" s="9" t="s">
        <v>42</v>
      </c>
      <c r="B53" s="101" t="s">
        <v>109</v>
      </c>
      <c r="C53" s="101"/>
      <c r="D53" s="101"/>
    </row>
    <row r="54" spans="1:4" s="26" customFormat="1" ht="78.75" customHeight="1">
      <c r="A54" s="9" t="s">
        <v>7</v>
      </c>
      <c r="B54" s="103" t="s">
        <v>112</v>
      </c>
      <c r="C54" s="103"/>
      <c r="D54" s="103"/>
    </row>
    <row r="55" spans="1:4" s="26" customFormat="1" ht="61.5" customHeight="1">
      <c r="A55" s="9" t="s">
        <v>8</v>
      </c>
      <c r="B55" s="101" t="s">
        <v>110</v>
      </c>
      <c r="C55" s="101"/>
      <c r="D55" s="101"/>
    </row>
    <row r="56" spans="1:4" ht="31.5" customHeight="1">
      <c r="A56" s="9" t="s">
        <v>21</v>
      </c>
      <c r="B56" s="101" t="s">
        <v>24</v>
      </c>
      <c r="C56" s="101"/>
      <c r="D56" s="101"/>
    </row>
    <row r="57" spans="1:4" ht="30" customHeight="1">
      <c r="A57" s="9" t="s">
        <v>41</v>
      </c>
      <c r="B57" s="104" t="s">
        <v>36</v>
      </c>
      <c r="C57" s="104"/>
      <c r="D57" s="104"/>
    </row>
    <row r="58" spans="1:4" ht="28.5" customHeight="1">
      <c r="A58" s="9" t="s">
        <v>1</v>
      </c>
      <c r="B58" s="101" t="s">
        <v>37</v>
      </c>
      <c r="C58" s="101"/>
      <c r="D58" s="101"/>
    </row>
    <row r="59" spans="1:4" ht="33.75" customHeight="1">
      <c r="A59" s="9" t="s">
        <v>0</v>
      </c>
      <c r="B59" s="101" t="s">
        <v>62</v>
      </c>
      <c r="C59" s="101"/>
      <c r="D59" s="101"/>
    </row>
    <row r="60" spans="2:4" ht="33.75" customHeight="1">
      <c r="B60" s="101" t="s">
        <v>60</v>
      </c>
      <c r="C60" s="101"/>
      <c r="D60" s="101"/>
    </row>
    <row r="61" spans="2:4" ht="14.25" customHeight="1">
      <c r="B61" s="105" t="s">
        <v>61</v>
      </c>
      <c r="C61" s="105"/>
      <c r="D61" s="105"/>
    </row>
    <row r="62" spans="1:4" ht="18" customHeight="1">
      <c r="A62" s="9" t="s">
        <v>111</v>
      </c>
      <c r="B62" s="4" t="s">
        <v>9</v>
      </c>
      <c r="C62" s="1"/>
      <c r="D62" s="9"/>
    </row>
    <row r="63" spans="1:4" ht="18" customHeight="1">
      <c r="A63" s="28"/>
      <c r="B63" s="87" t="s">
        <v>22</v>
      </c>
      <c r="C63" s="92"/>
      <c r="D63" s="88"/>
    </row>
    <row r="64" spans="2:4" ht="18" customHeight="1">
      <c r="B64" s="87" t="s">
        <v>10</v>
      </c>
      <c r="C64" s="88"/>
      <c r="D64" s="62"/>
    </row>
    <row r="65" spans="2:4" ht="12.75" customHeight="1">
      <c r="B65" s="90"/>
      <c r="C65" s="91"/>
      <c r="D65" s="21"/>
    </row>
    <row r="66" spans="2:4" ht="15.75" customHeight="1">
      <c r="B66" s="90"/>
      <c r="C66" s="91"/>
      <c r="D66" s="21"/>
    </row>
    <row r="67" spans="2:4" ht="9.75" customHeight="1">
      <c r="B67" s="30" t="s">
        <v>12</v>
      </c>
      <c r="C67" s="30"/>
      <c r="D67" s="7"/>
    </row>
    <row r="68" spans="2:4" ht="18" customHeight="1">
      <c r="B68" s="87" t="s">
        <v>23</v>
      </c>
      <c r="C68" s="92"/>
      <c r="D68" s="88"/>
    </row>
    <row r="69" spans="2:4" ht="18" customHeight="1">
      <c r="B69" s="63" t="s">
        <v>10</v>
      </c>
      <c r="C69" s="64" t="s">
        <v>11</v>
      </c>
      <c r="D69" s="65" t="s">
        <v>13</v>
      </c>
    </row>
    <row r="70" spans="2:4" ht="15.75" customHeight="1">
      <c r="B70" s="31"/>
      <c r="C70" s="29"/>
      <c r="D70" s="32"/>
    </row>
    <row r="71" spans="2:4" ht="18" customHeight="1">
      <c r="B71" s="31"/>
      <c r="C71" s="29"/>
      <c r="D71" s="32"/>
    </row>
    <row r="72" spans="2:4" ht="0.75" customHeight="1">
      <c r="B72" s="30"/>
      <c r="C72" s="30"/>
      <c r="D72" s="7"/>
    </row>
    <row r="73" spans="2:4" ht="18" customHeight="1">
      <c r="B73" s="87" t="s">
        <v>25</v>
      </c>
      <c r="C73" s="92"/>
      <c r="D73" s="88"/>
    </row>
    <row r="74" spans="2:4" ht="18" customHeight="1">
      <c r="B74" s="87" t="s">
        <v>14</v>
      </c>
      <c r="C74" s="88"/>
      <c r="D74" s="62"/>
    </row>
    <row r="75" spans="2:4" ht="18" customHeight="1">
      <c r="B75" s="89"/>
      <c r="C75" s="89"/>
      <c r="D75" s="21"/>
    </row>
    <row r="76" spans="2:4" ht="34.5" customHeight="1">
      <c r="B76" s="20"/>
      <c r="C76" s="27"/>
      <c r="D76" s="27"/>
    </row>
  </sheetData>
  <sheetProtection/>
  <mergeCells count="32">
    <mergeCell ref="B58:D58"/>
    <mergeCell ref="B57:D57"/>
    <mergeCell ref="B60:D60"/>
    <mergeCell ref="B59:D59"/>
    <mergeCell ref="B63:D63"/>
    <mergeCell ref="C15:D15"/>
    <mergeCell ref="B56:D56"/>
    <mergeCell ref="B61:D61"/>
    <mergeCell ref="C12:D12"/>
    <mergeCell ref="B55:D55"/>
    <mergeCell ref="B49:D49"/>
    <mergeCell ref="B18:D18"/>
    <mergeCell ref="B52:D52"/>
    <mergeCell ref="B53:D53"/>
    <mergeCell ref="B54:D54"/>
    <mergeCell ref="C6:D6"/>
    <mergeCell ref="C13:D13"/>
    <mergeCell ref="C11:D11"/>
    <mergeCell ref="C14:D14"/>
    <mergeCell ref="C8:D8"/>
    <mergeCell ref="B51:D51"/>
    <mergeCell ref="B50:D50"/>
    <mergeCell ref="C16:D16"/>
    <mergeCell ref="C9:D9"/>
    <mergeCell ref="C10:D10"/>
    <mergeCell ref="B64:C64"/>
    <mergeCell ref="B75:C75"/>
    <mergeCell ref="B65:C65"/>
    <mergeCell ref="B66:C66"/>
    <mergeCell ref="B68:D68"/>
    <mergeCell ref="B74:C74"/>
    <mergeCell ref="B73:D73"/>
  </mergeCells>
  <printOptions horizontalCentered="1"/>
  <pageMargins left="0.25" right="0.25" top="0.75" bottom="0.75" header="0.3" footer="0.3"/>
  <pageSetup fitToHeight="1" fitToWidth="1" horizontalDpi="600" verticalDpi="600" orientation="portrait" paperSize="9" scale="53" r:id="rId1"/>
  <rowBreaks count="1" manualBreakCount="1">
    <brk id="50" max="4" man="1"/>
  </rowBreaks>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T84"/>
  <sheetViews>
    <sheetView showGridLines="0" view="pageBreakPreview" zoomScale="80" zoomScaleNormal="80" zoomScaleSheetLayoutView="80" zoomScalePageLayoutView="80" workbookViewId="0" topLeftCell="A2">
      <selection activeCell="B15" sqref="B15:G15"/>
    </sheetView>
  </sheetViews>
  <sheetFormatPr defaultColWidth="9.00390625" defaultRowHeight="12.75"/>
  <cols>
    <col min="1" max="1" width="5.125" style="1" customWidth="1"/>
    <col min="2" max="2" width="20.25390625" style="1" customWidth="1"/>
    <col min="3" max="3" width="21.875" style="1" customWidth="1"/>
    <col min="4" max="4" width="21.7539062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21.00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DFP.271.124.2020.KK</v>
      </c>
      <c r="N1" s="35" t="s">
        <v>57</v>
      </c>
      <c r="S1" s="2"/>
      <c r="T1" s="2"/>
    </row>
    <row r="2" spans="7:9" ht="15">
      <c r="G2" s="106"/>
      <c r="H2" s="106"/>
      <c r="I2" s="106"/>
    </row>
    <row r="3" ht="15">
      <c r="N3" s="35" t="s">
        <v>64</v>
      </c>
    </row>
    <row r="4" spans="2:17" ht="15">
      <c r="B4" s="4" t="s">
        <v>15</v>
      </c>
      <c r="C4" s="5">
        <v>9</v>
      </c>
      <c r="D4" s="6"/>
      <c r="E4" s="19"/>
      <c r="F4" s="9"/>
      <c r="G4" s="8" t="s">
        <v>20</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2</v>
      </c>
      <c r="H6" s="107">
        <f>SUM(N11:N12)</f>
        <v>0</v>
      </c>
      <c r="I6" s="108"/>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69" customFormat="1" ht="73.5" customHeight="1">
      <c r="A10" s="60" t="s">
        <v>40</v>
      </c>
      <c r="B10" s="60" t="s">
        <v>16</v>
      </c>
      <c r="C10" s="60" t="s">
        <v>17</v>
      </c>
      <c r="D10" s="60" t="s">
        <v>54</v>
      </c>
      <c r="E10" s="66" t="s">
        <v>63</v>
      </c>
      <c r="F10" s="67"/>
      <c r="G10" s="60" t="str">
        <f>"Nazwa handlowa /
"&amp;C10&amp;" / 
"&amp;D10</f>
        <v>Nazwa handlowa /
Dawka / 
Postać /Opakowanie</v>
      </c>
      <c r="H10" s="60" t="s">
        <v>58</v>
      </c>
      <c r="I10" s="60" t="str">
        <f>B10</f>
        <v>Skład</v>
      </c>
      <c r="J10" s="70" t="s">
        <v>81</v>
      </c>
      <c r="K10" s="60" t="s">
        <v>32</v>
      </c>
      <c r="L10" s="60" t="s">
        <v>33</v>
      </c>
      <c r="M10" s="60" t="s">
        <v>34</v>
      </c>
      <c r="N10" s="60" t="s">
        <v>18</v>
      </c>
    </row>
    <row r="11" spans="1:14" s="69" customFormat="1" ht="48.75" customHeight="1">
      <c r="A11" s="62" t="s">
        <v>71</v>
      </c>
      <c r="B11" s="78" t="s">
        <v>162</v>
      </c>
      <c r="C11" s="78" t="s">
        <v>163</v>
      </c>
      <c r="D11" s="78" t="s">
        <v>164</v>
      </c>
      <c r="E11" s="79">
        <v>1600</v>
      </c>
      <c r="F11" s="21" t="s">
        <v>43</v>
      </c>
      <c r="G11" s="15" t="s">
        <v>55</v>
      </c>
      <c r="H11" s="77"/>
      <c r="I11" s="77"/>
      <c r="J11" s="80"/>
      <c r="K11" s="77"/>
      <c r="L11" s="81">
        <v>0</v>
      </c>
      <c r="M11" s="83">
        <v>0</v>
      </c>
      <c r="N11" s="82">
        <f>ROUND(L11*ROUND(M11,2),2)</f>
        <v>0</v>
      </c>
    </row>
    <row r="12" spans="1:14" s="4" customFormat="1" ht="44.25" customHeight="1">
      <c r="A12" s="21" t="s">
        <v>79</v>
      </c>
      <c r="B12" s="21" t="s">
        <v>165</v>
      </c>
      <c r="C12" s="21" t="s">
        <v>166</v>
      </c>
      <c r="D12" s="21" t="s">
        <v>167</v>
      </c>
      <c r="E12" s="52">
        <v>65000</v>
      </c>
      <c r="F12" s="21" t="s">
        <v>43</v>
      </c>
      <c r="G12" s="15" t="s">
        <v>55</v>
      </c>
      <c r="H12" s="5"/>
      <c r="I12" s="5"/>
      <c r="J12" s="58"/>
      <c r="K12" s="5"/>
      <c r="L12" s="15" t="str">
        <f>IF(K12=0,"0,00",IF(K12&gt;0,ROUND(E12/K12,2)))</f>
        <v>0,00</v>
      </c>
      <c r="M12" s="83">
        <v>0</v>
      </c>
      <c r="N12" s="17">
        <f>ROUND(L12*ROUND(M12,2),2)</f>
        <v>0</v>
      </c>
    </row>
    <row r="13" s="2" customFormat="1" ht="15">
      <c r="E13" s="37"/>
    </row>
    <row r="14" spans="2:7" s="2" customFormat="1" ht="15">
      <c r="B14" s="116" t="s">
        <v>168</v>
      </c>
      <c r="C14" s="116"/>
      <c r="D14" s="116"/>
      <c r="E14" s="116"/>
      <c r="F14" s="116"/>
      <c r="G14" s="116"/>
    </row>
    <row r="15" spans="2:7" s="2" customFormat="1" ht="15">
      <c r="B15" s="116" t="s">
        <v>104</v>
      </c>
      <c r="C15" s="116"/>
      <c r="D15" s="116"/>
      <c r="E15" s="116"/>
      <c r="F15" s="116"/>
      <c r="G15" s="116"/>
    </row>
    <row r="16" spans="2:6" s="2" customFormat="1" ht="15.75" customHeight="1">
      <c r="B16" s="74"/>
      <c r="C16" s="74"/>
      <c r="D16" s="74"/>
      <c r="E16" s="74"/>
      <c r="F16" s="74"/>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row r="82" ht="15">
      <c r="Q82" s="1"/>
    </row>
    <row r="83" ht="15">
      <c r="Q83" s="1"/>
    </row>
    <row r="84" ht="15">
      <c r="Q84" s="1"/>
    </row>
  </sheetData>
  <sheetProtection/>
  <mergeCells count="4">
    <mergeCell ref="G2:I2"/>
    <mergeCell ref="H6:I6"/>
    <mergeCell ref="B14:G14"/>
    <mergeCell ref="B15:G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T81"/>
  <sheetViews>
    <sheetView showGridLines="0" view="pageBreakPreview" zoomScale="80" zoomScaleNormal="80" zoomScaleSheetLayoutView="80" zoomScalePageLayoutView="80" workbookViewId="0" topLeftCell="A1">
      <selection activeCell="D11" sqref="D11"/>
    </sheetView>
  </sheetViews>
  <sheetFormatPr defaultColWidth="9.00390625" defaultRowHeight="12.75"/>
  <cols>
    <col min="1" max="1" width="5.125" style="1" customWidth="1"/>
    <col min="2" max="2" width="20.25390625" style="1" customWidth="1"/>
    <col min="3" max="3" width="21.875" style="1" customWidth="1"/>
    <col min="4" max="4" width="21.7539062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21.00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DFP.271.124.2020.KK</v>
      </c>
      <c r="N1" s="35" t="s">
        <v>57</v>
      </c>
      <c r="S1" s="2"/>
      <c r="T1" s="2"/>
    </row>
    <row r="2" spans="7:9" ht="15">
      <c r="G2" s="106"/>
      <c r="H2" s="106"/>
      <c r="I2" s="106"/>
    </row>
    <row r="3" ht="15">
      <c r="N3" s="35" t="s">
        <v>64</v>
      </c>
    </row>
    <row r="4" spans="2:17" ht="15">
      <c r="B4" s="4" t="s">
        <v>15</v>
      </c>
      <c r="C4" s="5">
        <v>10</v>
      </c>
      <c r="D4" s="6"/>
      <c r="E4" s="19"/>
      <c r="F4" s="9"/>
      <c r="G4" s="8" t="s">
        <v>20</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2</v>
      </c>
      <c r="H6" s="107">
        <f>SUM(N11:N11)</f>
        <v>0</v>
      </c>
      <c r="I6" s="108"/>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69" customFormat="1" ht="73.5" customHeight="1">
      <c r="A10" s="60" t="s">
        <v>40</v>
      </c>
      <c r="B10" s="60" t="s">
        <v>16</v>
      </c>
      <c r="C10" s="60" t="s">
        <v>17</v>
      </c>
      <c r="D10" s="60" t="s">
        <v>54</v>
      </c>
      <c r="E10" s="66" t="s">
        <v>63</v>
      </c>
      <c r="F10" s="67"/>
      <c r="G10" s="60" t="str">
        <f>"Nazwa handlowa /
"&amp;C10&amp;" / 
"&amp;D10</f>
        <v>Nazwa handlowa /
Dawka / 
Postać /Opakowanie</v>
      </c>
      <c r="H10" s="60" t="s">
        <v>58</v>
      </c>
      <c r="I10" s="60" t="str">
        <f>B10</f>
        <v>Skład</v>
      </c>
      <c r="J10" s="70" t="s">
        <v>81</v>
      </c>
      <c r="K10" s="60" t="s">
        <v>32</v>
      </c>
      <c r="L10" s="60" t="s">
        <v>33</v>
      </c>
      <c r="M10" s="60" t="s">
        <v>34</v>
      </c>
      <c r="N10" s="60" t="s">
        <v>18</v>
      </c>
    </row>
    <row r="11" spans="1:14" s="4" customFormat="1" ht="51" customHeight="1">
      <c r="A11" s="21" t="s">
        <v>71</v>
      </c>
      <c r="B11" s="21" t="s">
        <v>169</v>
      </c>
      <c r="C11" s="21" t="s">
        <v>170</v>
      </c>
      <c r="D11" s="21" t="s">
        <v>171</v>
      </c>
      <c r="E11" s="52">
        <v>1000</v>
      </c>
      <c r="F11" s="21" t="s">
        <v>74</v>
      </c>
      <c r="G11" s="15" t="s">
        <v>55</v>
      </c>
      <c r="H11" s="5"/>
      <c r="I11" s="5"/>
      <c r="J11" s="58"/>
      <c r="K11" s="5"/>
      <c r="L11" s="15" t="str">
        <f>IF(K11=0,"0,00",IF(K11&gt;0,ROUND(E11/K11,2)))</f>
        <v>0,00</v>
      </c>
      <c r="M11" s="85">
        <v>0</v>
      </c>
      <c r="N11" s="17">
        <f>ROUND(L11*ROUND(M11,2),2)</f>
        <v>0</v>
      </c>
    </row>
    <row r="12" s="2" customFormat="1" ht="15">
      <c r="E12" s="37"/>
    </row>
    <row r="13" spans="2:6" s="2" customFormat="1" ht="15.75" customHeight="1">
      <c r="B13" s="116"/>
      <c r="C13" s="116"/>
      <c r="D13" s="116"/>
      <c r="E13" s="116"/>
      <c r="F13" s="116"/>
    </row>
    <row r="14" ht="15">
      <c r="Q14" s="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T81"/>
  <sheetViews>
    <sheetView showGridLines="0" view="pageBreakPreview" zoomScale="80" zoomScaleNormal="80" zoomScaleSheetLayoutView="80" zoomScalePageLayoutView="80" workbookViewId="0" topLeftCell="A2">
      <selection activeCell="M11" sqref="M11"/>
    </sheetView>
  </sheetViews>
  <sheetFormatPr defaultColWidth="9.00390625" defaultRowHeight="12.75"/>
  <cols>
    <col min="1" max="1" width="5.125" style="1" customWidth="1"/>
    <col min="2" max="2" width="20.25390625" style="1" customWidth="1"/>
    <col min="3" max="3" width="21.875" style="1" customWidth="1"/>
    <col min="4" max="4" width="21.7539062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21.00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DFP.271.124.2020.KK</v>
      </c>
      <c r="N1" s="35" t="s">
        <v>57</v>
      </c>
      <c r="S1" s="2"/>
      <c r="T1" s="2"/>
    </row>
    <row r="2" spans="7:9" ht="15">
      <c r="G2" s="106"/>
      <c r="H2" s="106"/>
      <c r="I2" s="106"/>
    </row>
    <row r="3" ht="15">
      <c r="N3" s="35" t="s">
        <v>64</v>
      </c>
    </row>
    <row r="4" spans="2:17" ht="15">
      <c r="B4" s="4" t="s">
        <v>15</v>
      </c>
      <c r="C4" s="5">
        <v>11</v>
      </c>
      <c r="D4" s="6"/>
      <c r="E4" s="19"/>
      <c r="F4" s="9"/>
      <c r="G4" s="8" t="s">
        <v>20</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2</v>
      </c>
      <c r="H6" s="107">
        <f>SUM(N11:N11)</f>
        <v>0</v>
      </c>
      <c r="I6" s="108"/>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69" customFormat="1" ht="73.5" customHeight="1">
      <c r="A10" s="60" t="s">
        <v>40</v>
      </c>
      <c r="B10" s="60" t="s">
        <v>16</v>
      </c>
      <c r="C10" s="60" t="s">
        <v>17</v>
      </c>
      <c r="D10" s="60" t="s">
        <v>54</v>
      </c>
      <c r="E10" s="66" t="s">
        <v>175</v>
      </c>
      <c r="F10" s="67"/>
      <c r="G10" s="60" t="str">
        <f>"Nazwa handlowa /
"&amp;C10&amp;" / 
"&amp;D10</f>
        <v>Nazwa handlowa /
Dawka / 
Postać /Opakowanie</v>
      </c>
      <c r="H10" s="60" t="s">
        <v>58</v>
      </c>
      <c r="I10" s="60" t="str">
        <f>B10</f>
        <v>Skład</v>
      </c>
      <c r="J10" s="70" t="s">
        <v>81</v>
      </c>
      <c r="K10" s="60" t="s">
        <v>32</v>
      </c>
      <c r="L10" s="60" t="s">
        <v>33</v>
      </c>
      <c r="M10" s="60" t="s">
        <v>34</v>
      </c>
      <c r="N10" s="60" t="s">
        <v>18</v>
      </c>
    </row>
    <row r="11" spans="1:14" s="4" customFormat="1" ht="54.75" customHeight="1">
      <c r="A11" s="21" t="s">
        <v>71</v>
      </c>
      <c r="B11" s="21" t="s">
        <v>172</v>
      </c>
      <c r="C11" s="21" t="s">
        <v>173</v>
      </c>
      <c r="D11" s="21" t="s">
        <v>174</v>
      </c>
      <c r="E11" s="52">
        <v>700</v>
      </c>
      <c r="F11" s="21" t="s">
        <v>74</v>
      </c>
      <c r="G11" s="15" t="s">
        <v>55</v>
      </c>
      <c r="H11" s="5"/>
      <c r="I11" s="5"/>
      <c r="J11" s="58"/>
      <c r="K11" s="5"/>
      <c r="L11" s="15" t="str">
        <f>IF(K11=0,"0,00",IF(K11&gt;0,ROUND(E11/K11,2)))</f>
        <v>0,00</v>
      </c>
      <c r="M11" s="85">
        <v>0</v>
      </c>
      <c r="N11" s="17">
        <f>ROUND(L11*ROUND(M11,2),2)</f>
        <v>0</v>
      </c>
    </row>
    <row r="12" s="2" customFormat="1" ht="15">
      <c r="E12" s="37"/>
    </row>
    <row r="13" spans="2:6" s="2" customFormat="1" ht="15.75" customHeight="1">
      <c r="B13" s="116"/>
      <c r="C13" s="116"/>
      <c r="D13" s="116"/>
      <c r="E13" s="116"/>
      <c r="F13" s="116"/>
    </row>
    <row r="14" ht="15">
      <c r="Q14" s="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T85"/>
  <sheetViews>
    <sheetView showGridLines="0" view="pageBreakPreview" zoomScale="80" zoomScaleNormal="80" zoomScaleSheetLayoutView="80" zoomScalePageLayoutView="80" workbookViewId="0" topLeftCell="A1">
      <selection activeCell="J14" sqref="J14"/>
    </sheetView>
  </sheetViews>
  <sheetFormatPr defaultColWidth="9.00390625" defaultRowHeight="12.75"/>
  <cols>
    <col min="1" max="1" width="5.125" style="1" customWidth="1"/>
    <col min="2" max="2" width="20.25390625" style="1" customWidth="1"/>
    <col min="3" max="3" width="21.875" style="1" customWidth="1"/>
    <col min="4" max="4" width="21.7539062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21.00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DFP.271.124.2020.KK</v>
      </c>
      <c r="N1" s="35" t="s">
        <v>57</v>
      </c>
      <c r="S1" s="2"/>
      <c r="T1" s="2"/>
    </row>
    <row r="2" spans="7:9" ht="15">
      <c r="G2" s="106"/>
      <c r="H2" s="106"/>
      <c r="I2" s="106"/>
    </row>
    <row r="3" ht="15">
      <c r="N3" s="35" t="s">
        <v>64</v>
      </c>
    </row>
    <row r="4" spans="2:17" ht="15">
      <c r="B4" s="4" t="s">
        <v>15</v>
      </c>
      <c r="C4" s="5">
        <v>12</v>
      </c>
      <c r="D4" s="6"/>
      <c r="E4" s="19"/>
      <c r="F4" s="9"/>
      <c r="G4" s="8" t="s">
        <v>20</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2</v>
      </c>
      <c r="H6" s="107">
        <f>SUM(N11:N15)</f>
        <v>0</v>
      </c>
      <c r="I6" s="108"/>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69" customFormat="1" ht="73.5" customHeight="1">
      <c r="A10" s="60" t="s">
        <v>40</v>
      </c>
      <c r="B10" s="60" t="s">
        <v>16</v>
      </c>
      <c r="C10" s="60" t="s">
        <v>17</v>
      </c>
      <c r="D10" s="60" t="s">
        <v>54</v>
      </c>
      <c r="E10" s="66" t="s">
        <v>175</v>
      </c>
      <c r="F10" s="67"/>
      <c r="G10" s="60" t="str">
        <f>"Nazwa handlowa /
"&amp;C10&amp;" / 
"&amp;D10</f>
        <v>Nazwa handlowa /
Dawka / 
Postać /Opakowanie</v>
      </c>
      <c r="H10" s="60" t="s">
        <v>58</v>
      </c>
      <c r="I10" s="60" t="str">
        <f>B10</f>
        <v>Skład</v>
      </c>
      <c r="J10" s="70" t="s">
        <v>81</v>
      </c>
      <c r="K10" s="60" t="s">
        <v>32</v>
      </c>
      <c r="L10" s="60" t="s">
        <v>33</v>
      </c>
      <c r="M10" s="60" t="s">
        <v>34</v>
      </c>
      <c r="N10" s="60" t="s">
        <v>18</v>
      </c>
    </row>
    <row r="11" spans="1:14" s="69" customFormat="1" ht="48" customHeight="1">
      <c r="A11" s="78" t="s">
        <v>71</v>
      </c>
      <c r="B11" s="78" t="s">
        <v>178</v>
      </c>
      <c r="C11" s="78" t="s">
        <v>179</v>
      </c>
      <c r="D11" s="78" t="s">
        <v>180</v>
      </c>
      <c r="E11" s="79">
        <v>1800</v>
      </c>
      <c r="F11" s="21" t="s">
        <v>74</v>
      </c>
      <c r="G11" s="15" t="s">
        <v>55</v>
      </c>
      <c r="H11" s="78"/>
      <c r="I11" s="78"/>
      <c r="J11" s="86"/>
      <c r="K11" s="78"/>
      <c r="L11" s="15" t="str">
        <f>IF(K11=0,"0,00",IF(K11&gt;0,ROUND(E11/K11,2)))</f>
        <v>0,00</v>
      </c>
      <c r="M11" s="83">
        <v>0</v>
      </c>
      <c r="N11" s="17">
        <f>ROUND(L11*ROUND(M11,2),2)</f>
        <v>0</v>
      </c>
    </row>
    <row r="12" spans="1:14" s="69" customFormat="1" ht="47.25" customHeight="1">
      <c r="A12" s="78" t="s">
        <v>79</v>
      </c>
      <c r="B12" s="78" t="s">
        <v>178</v>
      </c>
      <c r="C12" s="78" t="s">
        <v>181</v>
      </c>
      <c r="D12" s="78" t="s">
        <v>182</v>
      </c>
      <c r="E12" s="79">
        <v>40000</v>
      </c>
      <c r="F12" s="21" t="s">
        <v>74</v>
      </c>
      <c r="G12" s="15" t="s">
        <v>55</v>
      </c>
      <c r="H12" s="78"/>
      <c r="I12" s="78"/>
      <c r="J12" s="86"/>
      <c r="K12" s="78"/>
      <c r="L12" s="15" t="str">
        <f>IF(K12=0,"0,00",IF(K12&gt;0,ROUND(E12/K12,2)))</f>
        <v>0,00</v>
      </c>
      <c r="M12" s="83">
        <v>0</v>
      </c>
      <c r="N12" s="17">
        <f>ROUND(L12*ROUND(M12,2),2)</f>
        <v>0</v>
      </c>
    </row>
    <row r="13" spans="1:14" s="69" customFormat="1" ht="45" customHeight="1">
      <c r="A13" s="78" t="s">
        <v>80</v>
      </c>
      <c r="B13" s="78" t="s">
        <v>178</v>
      </c>
      <c r="C13" s="78" t="s">
        <v>183</v>
      </c>
      <c r="D13" s="78" t="s">
        <v>182</v>
      </c>
      <c r="E13" s="79">
        <v>14500</v>
      </c>
      <c r="F13" s="21" t="s">
        <v>74</v>
      </c>
      <c r="G13" s="15" t="s">
        <v>55</v>
      </c>
      <c r="H13" s="78"/>
      <c r="I13" s="78"/>
      <c r="J13" s="86"/>
      <c r="K13" s="78"/>
      <c r="L13" s="15" t="str">
        <f>IF(K13=0,"0,00",IF(K13&gt;0,ROUND(E13/K13,2)))</f>
        <v>0,00</v>
      </c>
      <c r="M13" s="83">
        <v>0</v>
      </c>
      <c r="N13" s="17">
        <f>ROUND(L13*ROUND(M13,2),2)</f>
        <v>0</v>
      </c>
    </row>
    <row r="14" spans="1:14" s="69" customFormat="1" ht="50.25" customHeight="1">
      <c r="A14" s="78" t="s">
        <v>176</v>
      </c>
      <c r="B14" s="78" t="s">
        <v>178</v>
      </c>
      <c r="C14" s="78" t="s">
        <v>184</v>
      </c>
      <c r="D14" s="78" t="s">
        <v>182</v>
      </c>
      <c r="E14" s="79">
        <v>10000</v>
      </c>
      <c r="F14" s="21" t="s">
        <v>74</v>
      </c>
      <c r="G14" s="15" t="s">
        <v>55</v>
      </c>
      <c r="H14" s="78"/>
      <c r="I14" s="78"/>
      <c r="J14" s="86"/>
      <c r="K14" s="78"/>
      <c r="L14" s="15" t="str">
        <f>IF(K14=0,"0,00",IF(K14&gt;0,ROUND(E14/K14,2)))</f>
        <v>0,00</v>
      </c>
      <c r="M14" s="83">
        <v>0</v>
      </c>
      <c r="N14" s="17">
        <f>ROUND(L14*ROUND(M14,2),2)</f>
        <v>0</v>
      </c>
    </row>
    <row r="15" spans="1:14" s="4" customFormat="1" ht="52.5" customHeight="1">
      <c r="A15" s="78" t="s">
        <v>177</v>
      </c>
      <c r="B15" s="21" t="s">
        <v>178</v>
      </c>
      <c r="C15" s="21" t="s">
        <v>185</v>
      </c>
      <c r="D15" s="21" t="s">
        <v>186</v>
      </c>
      <c r="E15" s="52">
        <v>300</v>
      </c>
      <c r="F15" s="21" t="s">
        <v>74</v>
      </c>
      <c r="G15" s="15" t="s">
        <v>55</v>
      </c>
      <c r="H15" s="21"/>
      <c r="I15" s="21"/>
      <c r="J15" s="57"/>
      <c r="K15" s="21"/>
      <c r="L15" s="15" t="str">
        <f>IF(K15=0,"0,00",IF(K15&gt;0,ROUND(E15/K15,2)))</f>
        <v>0,00</v>
      </c>
      <c r="M15" s="83">
        <v>0</v>
      </c>
      <c r="N15" s="17">
        <f>ROUND(L15*ROUND(M15,2),2)</f>
        <v>0</v>
      </c>
    </row>
    <row r="16" s="2" customFormat="1" ht="15">
      <c r="E16" s="37"/>
    </row>
    <row r="17" spans="2:6" s="2" customFormat="1" ht="15.75" customHeight="1">
      <c r="B17" s="116" t="s">
        <v>187</v>
      </c>
      <c r="C17" s="116"/>
      <c r="D17" s="116"/>
      <c r="E17" s="116"/>
      <c r="F17" s="116"/>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row r="82" ht="15">
      <c r="Q82" s="1"/>
    </row>
    <row r="83" ht="15">
      <c r="Q83" s="1"/>
    </row>
    <row r="84" ht="15">
      <c r="Q84" s="1"/>
    </row>
    <row r="85" ht="15">
      <c r="Q85" s="1"/>
    </row>
  </sheetData>
  <sheetProtection/>
  <mergeCells count="3">
    <mergeCell ref="G2:I2"/>
    <mergeCell ref="H6:I6"/>
    <mergeCell ref="B17:F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tabColor theme="0" tint="-0.1499900072813034"/>
    <pageSetUpPr fitToPage="1"/>
  </sheetPr>
  <dimension ref="A1:T81"/>
  <sheetViews>
    <sheetView showGridLines="0" view="pageBreakPreview" zoomScale="80" zoomScaleNormal="80" zoomScaleSheetLayoutView="80" zoomScalePageLayoutView="80" workbookViewId="0" topLeftCell="A1">
      <selection activeCell="F11" sqref="F11"/>
    </sheetView>
  </sheetViews>
  <sheetFormatPr defaultColWidth="9.00390625" defaultRowHeight="12.75"/>
  <cols>
    <col min="1" max="1" width="5.125" style="1" customWidth="1"/>
    <col min="2" max="2" width="26.375" style="1" customWidth="1"/>
    <col min="3" max="3" width="15.625" style="1" customWidth="1"/>
    <col min="4" max="4" width="17.7539062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21.00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DFP.271.124.2020.KK</v>
      </c>
      <c r="N1" s="35" t="s">
        <v>57</v>
      </c>
      <c r="S1" s="2"/>
      <c r="T1" s="2"/>
    </row>
    <row r="2" spans="7:9" ht="15">
      <c r="G2" s="106"/>
      <c r="H2" s="106"/>
      <c r="I2" s="106"/>
    </row>
    <row r="3" ht="15">
      <c r="N3" s="35" t="s">
        <v>64</v>
      </c>
    </row>
    <row r="4" spans="2:17" ht="15">
      <c r="B4" s="4" t="s">
        <v>15</v>
      </c>
      <c r="C4" s="5">
        <v>13</v>
      </c>
      <c r="D4" s="6"/>
      <c r="E4" s="19"/>
      <c r="F4" s="9"/>
      <c r="G4" s="8" t="s">
        <v>20</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2</v>
      </c>
      <c r="H6" s="107">
        <f>SUM(N11:N11)</f>
        <v>0</v>
      </c>
      <c r="I6" s="108"/>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69" customFormat="1" ht="73.5" customHeight="1">
      <c r="A10" s="60" t="s">
        <v>40</v>
      </c>
      <c r="B10" s="60" t="s">
        <v>16</v>
      </c>
      <c r="C10" s="60" t="s">
        <v>17</v>
      </c>
      <c r="D10" s="60" t="s">
        <v>54</v>
      </c>
      <c r="E10" s="66" t="s">
        <v>63</v>
      </c>
      <c r="F10" s="67"/>
      <c r="G10" s="60" t="str">
        <f>"Nazwa handlowa /
"&amp;C10&amp;" / 
"&amp;D10</f>
        <v>Nazwa handlowa /
Dawka / 
Postać /Opakowanie</v>
      </c>
      <c r="H10" s="70" t="s">
        <v>58</v>
      </c>
      <c r="I10" s="70" t="s">
        <v>16</v>
      </c>
      <c r="J10" s="70" t="s">
        <v>81</v>
      </c>
      <c r="K10" s="60" t="s">
        <v>32</v>
      </c>
      <c r="L10" s="60" t="s">
        <v>33</v>
      </c>
      <c r="M10" s="60" t="s">
        <v>34</v>
      </c>
      <c r="N10" s="60" t="s">
        <v>18</v>
      </c>
    </row>
    <row r="11" spans="1:14" s="4" customFormat="1" ht="45.75" customHeight="1">
      <c r="A11" s="21" t="s">
        <v>71</v>
      </c>
      <c r="B11" s="21" t="s">
        <v>188</v>
      </c>
      <c r="C11" s="21" t="s">
        <v>189</v>
      </c>
      <c r="D11" s="21" t="s">
        <v>190</v>
      </c>
      <c r="E11" s="52">
        <v>72</v>
      </c>
      <c r="F11" s="21" t="s">
        <v>74</v>
      </c>
      <c r="G11" s="15" t="s">
        <v>191</v>
      </c>
      <c r="H11" s="5"/>
      <c r="I11" s="5"/>
      <c r="J11" s="58"/>
      <c r="K11" s="5"/>
      <c r="L11" s="15" t="str">
        <f>IF(K11=0,"0,00",IF(K11&gt;0,ROUND(E11/K11,2)))</f>
        <v>0,00</v>
      </c>
      <c r="M11" s="85">
        <v>0</v>
      </c>
      <c r="N11" s="17">
        <f>ROUND(L11*ROUND(M11,2),2)</f>
        <v>0</v>
      </c>
    </row>
    <row r="12" s="2" customFormat="1" ht="15">
      <c r="E12" s="37"/>
    </row>
    <row r="13" spans="2:6" s="2" customFormat="1" ht="15.75" customHeight="1">
      <c r="B13" s="116" t="s">
        <v>192</v>
      </c>
      <c r="C13" s="116"/>
      <c r="D13" s="116"/>
      <c r="E13" s="116"/>
      <c r="F13" s="116"/>
    </row>
    <row r="14" spans="2:17" ht="15.75" customHeight="1">
      <c r="B14" s="106"/>
      <c r="C14" s="106"/>
      <c r="D14" s="106"/>
      <c r="E14" s="106"/>
      <c r="F14" s="106"/>
      <c r="Q14" s="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sheetData>
  <sheetProtection/>
  <mergeCells count="4">
    <mergeCell ref="G2:I2"/>
    <mergeCell ref="H6:I6"/>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worksheet>
</file>

<file path=xl/worksheets/sheet15.xml><?xml version="1.0" encoding="utf-8"?>
<worksheet xmlns="http://schemas.openxmlformats.org/spreadsheetml/2006/main" xmlns:r="http://schemas.openxmlformats.org/officeDocument/2006/relationships">
  <sheetPr>
    <tabColor theme="0" tint="-0.1499900072813034"/>
    <pageSetUpPr fitToPage="1"/>
  </sheetPr>
  <dimension ref="A1:T84"/>
  <sheetViews>
    <sheetView showGridLines="0" view="pageBreakPreview" zoomScale="80" zoomScaleNormal="80" zoomScaleSheetLayoutView="80" zoomScalePageLayoutView="80" workbookViewId="0" topLeftCell="A4">
      <selection activeCell="F11" sqref="F11"/>
    </sheetView>
  </sheetViews>
  <sheetFormatPr defaultColWidth="9.00390625" defaultRowHeight="12.75"/>
  <cols>
    <col min="1" max="1" width="5.125" style="1" customWidth="1"/>
    <col min="2" max="2" width="26.375" style="1" customWidth="1"/>
    <col min="3" max="3" width="15.625" style="1" customWidth="1"/>
    <col min="4" max="4" width="23.87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21.00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DFP.271.124.2020.KK</v>
      </c>
      <c r="N1" s="35" t="s">
        <v>57</v>
      </c>
      <c r="S1" s="2"/>
      <c r="T1" s="2"/>
    </row>
    <row r="2" spans="7:9" ht="15">
      <c r="G2" s="106"/>
      <c r="H2" s="106"/>
      <c r="I2" s="106"/>
    </row>
    <row r="3" ht="15">
      <c r="N3" s="35" t="s">
        <v>64</v>
      </c>
    </row>
    <row r="4" spans="2:17" ht="15">
      <c r="B4" s="4" t="s">
        <v>15</v>
      </c>
      <c r="C4" s="5">
        <v>14</v>
      </c>
      <c r="D4" s="6"/>
      <c r="E4" s="19"/>
      <c r="F4" s="9"/>
      <c r="G4" s="8" t="s">
        <v>20</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2</v>
      </c>
      <c r="H6" s="107">
        <f>SUM(N11:N14)</f>
        <v>0</v>
      </c>
      <c r="I6" s="108"/>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69" customFormat="1" ht="73.5" customHeight="1">
      <c r="A10" s="60" t="s">
        <v>40</v>
      </c>
      <c r="B10" s="60" t="s">
        <v>16</v>
      </c>
      <c r="C10" s="60" t="s">
        <v>17</v>
      </c>
      <c r="D10" s="60" t="s">
        <v>88</v>
      </c>
      <c r="E10" s="66" t="s">
        <v>160</v>
      </c>
      <c r="F10" s="67"/>
      <c r="G10" s="60" t="str">
        <f>"Nazwa handlowa /
"&amp;C10&amp;" / 
"&amp;D10</f>
        <v>Nazwa handlowa /
Dawka / 
Postać/Opakowanie </v>
      </c>
      <c r="H10" s="70" t="s">
        <v>58</v>
      </c>
      <c r="I10" s="70" t="s">
        <v>16</v>
      </c>
      <c r="J10" s="70" t="s">
        <v>81</v>
      </c>
      <c r="K10" s="60" t="s">
        <v>32</v>
      </c>
      <c r="L10" s="60" t="s">
        <v>33</v>
      </c>
      <c r="M10" s="60" t="s">
        <v>34</v>
      </c>
      <c r="N10" s="60" t="s">
        <v>18</v>
      </c>
    </row>
    <row r="11" spans="1:14" s="4" customFormat="1" ht="46.5" customHeight="1">
      <c r="A11" s="21" t="s">
        <v>71</v>
      </c>
      <c r="B11" s="21" t="s">
        <v>193</v>
      </c>
      <c r="C11" s="21" t="s">
        <v>194</v>
      </c>
      <c r="D11" s="21" t="s">
        <v>195</v>
      </c>
      <c r="E11" s="52">
        <v>10</v>
      </c>
      <c r="F11" s="21" t="s">
        <v>201</v>
      </c>
      <c r="G11" s="15" t="s">
        <v>200</v>
      </c>
      <c r="H11" s="5"/>
      <c r="I11" s="5"/>
      <c r="J11" s="58"/>
      <c r="K11" s="5"/>
      <c r="L11" s="15" t="str">
        <f>IF(K11=0,"0,00",IF(K11&gt;0,ROUND(E11/K11,2)))</f>
        <v>0,00</v>
      </c>
      <c r="M11" s="85">
        <v>0</v>
      </c>
      <c r="N11" s="17">
        <f>ROUND(L11*ROUND(M11,2),2)</f>
        <v>0</v>
      </c>
    </row>
    <row r="12" spans="1:14" s="4" customFormat="1" ht="50.25" customHeight="1">
      <c r="A12" s="21" t="s">
        <v>79</v>
      </c>
      <c r="B12" s="21" t="s">
        <v>193</v>
      </c>
      <c r="C12" s="21" t="s">
        <v>196</v>
      </c>
      <c r="D12" s="21" t="s">
        <v>195</v>
      </c>
      <c r="E12" s="52">
        <v>60</v>
      </c>
      <c r="F12" s="21" t="s">
        <v>201</v>
      </c>
      <c r="G12" s="15" t="s">
        <v>200</v>
      </c>
      <c r="H12" s="5"/>
      <c r="I12" s="5"/>
      <c r="J12" s="58"/>
      <c r="K12" s="5"/>
      <c r="L12" s="15" t="str">
        <f>IF(K12=0,"0,00",IF(K12&gt;0,ROUND(E12/K12,2)))</f>
        <v>0,00</v>
      </c>
      <c r="M12" s="85">
        <v>0</v>
      </c>
      <c r="N12" s="17">
        <f>ROUND(L12*ROUND(M12,2),2)</f>
        <v>0</v>
      </c>
    </row>
    <row r="13" spans="1:14" s="4" customFormat="1" ht="49.5" customHeight="1">
      <c r="A13" s="21" t="s">
        <v>80</v>
      </c>
      <c r="B13" s="21" t="s">
        <v>193</v>
      </c>
      <c r="C13" s="21" t="s">
        <v>197</v>
      </c>
      <c r="D13" s="21" t="s">
        <v>195</v>
      </c>
      <c r="E13" s="52">
        <v>50</v>
      </c>
      <c r="F13" s="21" t="s">
        <v>201</v>
      </c>
      <c r="G13" s="15" t="s">
        <v>200</v>
      </c>
      <c r="H13" s="5"/>
      <c r="I13" s="5"/>
      <c r="J13" s="58"/>
      <c r="K13" s="5"/>
      <c r="L13" s="15" t="str">
        <f>IF(K13=0,"0,00",IF(K13&gt;0,ROUND(E13/K13,2)))</f>
        <v>0,00</v>
      </c>
      <c r="M13" s="85">
        <v>0</v>
      </c>
      <c r="N13" s="17">
        <f>ROUND(L13*ROUND(M13,2),2)</f>
        <v>0</v>
      </c>
    </row>
    <row r="14" spans="1:14" s="4" customFormat="1" ht="50.25" customHeight="1">
      <c r="A14" s="21" t="s">
        <v>176</v>
      </c>
      <c r="B14" s="21" t="s">
        <v>193</v>
      </c>
      <c r="C14" s="21" t="s">
        <v>198</v>
      </c>
      <c r="D14" s="21" t="s">
        <v>199</v>
      </c>
      <c r="E14" s="52">
        <v>10</v>
      </c>
      <c r="F14" s="21" t="s">
        <v>201</v>
      </c>
      <c r="G14" s="15" t="s">
        <v>200</v>
      </c>
      <c r="H14" s="5"/>
      <c r="I14" s="5"/>
      <c r="J14" s="58"/>
      <c r="K14" s="5"/>
      <c r="L14" s="15" t="str">
        <f>IF(K14=0,"0,00",IF(K14&gt;0,ROUND(E14/K14,2)))</f>
        <v>0,00</v>
      </c>
      <c r="M14" s="85">
        <v>0</v>
      </c>
      <c r="N14" s="17">
        <f>ROUND(L14*ROUND(M14,2),2)</f>
        <v>0</v>
      </c>
    </row>
    <row r="15" s="2" customFormat="1" ht="15">
      <c r="E15" s="37"/>
    </row>
    <row r="16" spans="2:6" s="2" customFormat="1" ht="15.75" customHeight="1">
      <c r="B16" s="116" t="s">
        <v>104</v>
      </c>
      <c r="C16" s="116"/>
      <c r="D16" s="116"/>
      <c r="E16" s="116"/>
      <c r="F16" s="116"/>
    </row>
    <row r="17" spans="2:17" ht="9.75" customHeight="1">
      <c r="B17" s="106"/>
      <c r="C17" s="106"/>
      <c r="D17" s="106"/>
      <c r="E17" s="106"/>
      <c r="F17" s="106"/>
      <c r="Q17" s="1"/>
    </row>
    <row r="18" ht="3" customHeight="1">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row r="82" ht="15">
      <c r="Q82" s="1"/>
    </row>
    <row r="83" ht="15">
      <c r="Q83" s="1"/>
    </row>
    <row r="84" ht="15">
      <c r="Q84" s="1"/>
    </row>
  </sheetData>
  <sheetProtection/>
  <mergeCells count="4">
    <mergeCell ref="G2:I2"/>
    <mergeCell ref="H6:I6"/>
    <mergeCell ref="B16:F16"/>
    <mergeCell ref="B17:F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16.xml><?xml version="1.0" encoding="utf-8"?>
<worksheet xmlns="http://schemas.openxmlformats.org/spreadsheetml/2006/main" xmlns:r="http://schemas.openxmlformats.org/officeDocument/2006/relationships">
  <sheetPr>
    <tabColor theme="0" tint="-0.1499900072813034"/>
    <pageSetUpPr fitToPage="1"/>
  </sheetPr>
  <dimension ref="A1:T81"/>
  <sheetViews>
    <sheetView showGridLines="0" view="pageBreakPreview" zoomScale="80" zoomScaleNormal="80" zoomScaleSheetLayoutView="80" zoomScalePageLayoutView="80" workbookViewId="0" topLeftCell="A4">
      <selection activeCell="H12" sqref="B11:H12"/>
    </sheetView>
  </sheetViews>
  <sheetFormatPr defaultColWidth="9.00390625" defaultRowHeight="12.75"/>
  <cols>
    <col min="1" max="1" width="5.125" style="1" customWidth="1"/>
    <col min="2" max="2" width="26.375" style="1" customWidth="1"/>
    <col min="3" max="3" width="15.625" style="1" customWidth="1"/>
    <col min="4" max="4" width="23.87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21.00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DFP.271.124.2020.KK</v>
      </c>
      <c r="N1" s="35" t="s">
        <v>57</v>
      </c>
      <c r="S1" s="2"/>
      <c r="T1" s="2"/>
    </row>
    <row r="2" spans="7:9" ht="15">
      <c r="G2" s="106"/>
      <c r="H2" s="106"/>
      <c r="I2" s="106"/>
    </row>
    <row r="3" ht="15">
      <c r="N3" s="35" t="s">
        <v>64</v>
      </c>
    </row>
    <row r="4" spans="2:17" ht="15">
      <c r="B4" s="4" t="s">
        <v>15</v>
      </c>
      <c r="C4" s="5">
        <v>15</v>
      </c>
      <c r="D4" s="6"/>
      <c r="E4" s="19"/>
      <c r="F4" s="9"/>
      <c r="G4" s="8" t="s">
        <v>20</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2</v>
      </c>
      <c r="H6" s="107">
        <f>SUM(N11:N11)</f>
        <v>0</v>
      </c>
      <c r="I6" s="108"/>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69" customFormat="1" ht="73.5" customHeight="1">
      <c r="A10" s="60" t="s">
        <v>40</v>
      </c>
      <c r="B10" s="60" t="s">
        <v>16</v>
      </c>
      <c r="C10" s="60" t="s">
        <v>17</v>
      </c>
      <c r="D10" s="60" t="s">
        <v>88</v>
      </c>
      <c r="E10" s="66" t="s">
        <v>160</v>
      </c>
      <c r="F10" s="67"/>
      <c r="G10" s="60" t="str">
        <f>"Nazwa handlowa /
"&amp;C10&amp;" / 
"&amp;D10</f>
        <v>Nazwa handlowa /
Dawka / 
Postać/Opakowanie </v>
      </c>
      <c r="H10" s="70" t="s">
        <v>58</v>
      </c>
      <c r="I10" s="70" t="s">
        <v>16</v>
      </c>
      <c r="J10" s="70" t="s">
        <v>81</v>
      </c>
      <c r="K10" s="60" t="s">
        <v>32</v>
      </c>
      <c r="L10" s="60" t="s">
        <v>33</v>
      </c>
      <c r="M10" s="60" t="s">
        <v>34</v>
      </c>
      <c r="N10" s="60" t="s">
        <v>18</v>
      </c>
    </row>
    <row r="11" spans="1:14" s="4" customFormat="1" ht="217.5" customHeight="1">
      <c r="A11" s="21" t="s">
        <v>71</v>
      </c>
      <c r="B11" s="21" t="s">
        <v>227</v>
      </c>
      <c r="C11" s="21" t="s">
        <v>235</v>
      </c>
      <c r="D11" s="21" t="s">
        <v>236</v>
      </c>
      <c r="E11" s="52">
        <v>54</v>
      </c>
      <c r="F11" s="21" t="s">
        <v>201</v>
      </c>
      <c r="G11" s="15" t="s">
        <v>229</v>
      </c>
      <c r="H11" s="5"/>
      <c r="I11" s="5"/>
      <c r="J11" s="21" t="s">
        <v>228</v>
      </c>
      <c r="K11" s="5"/>
      <c r="L11" s="15">
        <v>0</v>
      </c>
      <c r="M11" s="85">
        <v>0</v>
      </c>
      <c r="N11" s="17">
        <f>ROUND(L11*ROUND(M11,2),2)</f>
        <v>0</v>
      </c>
    </row>
    <row r="12" spans="2:5" s="2" customFormat="1" ht="15">
      <c r="B12" s="2" t="s">
        <v>117</v>
      </c>
      <c r="E12" s="37"/>
    </row>
    <row r="13" spans="2:6" s="2" customFormat="1" ht="15.75" customHeight="1">
      <c r="B13" s="116" t="s">
        <v>226</v>
      </c>
      <c r="C13" s="116"/>
      <c r="D13" s="116"/>
      <c r="E13" s="116"/>
      <c r="F13" s="116"/>
    </row>
    <row r="14" spans="2:17" ht="15.75" customHeight="1">
      <c r="B14" s="106"/>
      <c r="C14" s="106"/>
      <c r="D14" s="106"/>
      <c r="E14" s="106"/>
      <c r="F14" s="106"/>
      <c r="Q14" s="1"/>
    </row>
    <row r="15" ht="3" customHeight="1">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sheetData>
  <sheetProtection/>
  <mergeCells count="4">
    <mergeCell ref="G2:I2"/>
    <mergeCell ref="H6:I6"/>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17.xml><?xml version="1.0" encoding="utf-8"?>
<worksheet xmlns="http://schemas.openxmlformats.org/spreadsheetml/2006/main" xmlns:r="http://schemas.openxmlformats.org/officeDocument/2006/relationships">
  <sheetPr>
    <tabColor theme="0" tint="-0.1499900072813034"/>
    <pageSetUpPr fitToPage="1"/>
  </sheetPr>
  <dimension ref="A1:T81"/>
  <sheetViews>
    <sheetView showGridLines="0" view="pageBreakPreview" zoomScale="80" zoomScaleNormal="80" zoomScaleSheetLayoutView="80" zoomScalePageLayoutView="80" workbookViewId="0" topLeftCell="A2">
      <selection activeCell="B13" sqref="B13:N13"/>
    </sheetView>
  </sheetViews>
  <sheetFormatPr defaultColWidth="9.00390625" defaultRowHeight="12.75"/>
  <cols>
    <col min="1" max="1" width="5.125" style="1" customWidth="1"/>
    <col min="2" max="2" width="20.25390625" style="1" customWidth="1"/>
    <col min="3" max="3" width="21.875" style="1" customWidth="1"/>
    <col min="4" max="4" width="21.7539062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21.00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DFP.271.124.2020.KK</v>
      </c>
      <c r="N1" s="35" t="s">
        <v>57</v>
      </c>
      <c r="S1" s="2"/>
      <c r="T1" s="2"/>
    </row>
    <row r="2" spans="7:9" ht="15">
      <c r="G2" s="106"/>
      <c r="H2" s="106"/>
      <c r="I2" s="106"/>
    </row>
    <row r="3" ht="15">
      <c r="N3" s="35" t="s">
        <v>64</v>
      </c>
    </row>
    <row r="4" spans="2:17" ht="15">
      <c r="B4" s="4" t="s">
        <v>15</v>
      </c>
      <c r="C4" s="5">
        <v>16</v>
      </c>
      <c r="D4" s="6"/>
      <c r="E4" s="19"/>
      <c r="F4" s="9"/>
      <c r="G4" s="8" t="s">
        <v>20</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2</v>
      </c>
      <c r="H6" s="107">
        <f>SUM(N11:N11)</f>
        <v>0</v>
      </c>
      <c r="I6" s="108"/>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69" customFormat="1" ht="61.5" customHeight="1">
      <c r="A10" s="60" t="s">
        <v>40</v>
      </c>
      <c r="B10" s="60" t="s">
        <v>16</v>
      </c>
      <c r="C10" s="60" t="s">
        <v>17</v>
      </c>
      <c r="D10" s="60" t="s">
        <v>54</v>
      </c>
      <c r="E10" s="66" t="s">
        <v>63</v>
      </c>
      <c r="F10" s="67"/>
      <c r="G10" s="60" t="str">
        <f>"Nazwa handlowa /
"&amp;C10&amp;" / 
"&amp;D10</f>
        <v>Nazwa handlowa /
Dawka / 
Postać /Opakowanie</v>
      </c>
      <c r="H10" s="70" t="s">
        <v>58</v>
      </c>
      <c r="I10" s="70" t="s">
        <v>16</v>
      </c>
      <c r="J10" s="70" t="s">
        <v>81</v>
      </c>
      <c r="K10" s="60" t="s">
        <v>32</v>
      </c>
      <c r="L10" s="60" t="s">
        <v>33</v>
      </c>
      <c r="M10" s="60" t="s">
        <v>34</v>
      </c>
      <c r="N10" s="60" t="s">
        <v>18</v>
      </c>
    </row>
    <row r="11" spans="1:14" s="4" customFormat="1" ht="51.75" customHeight="1">
      <c r="A11" s="21" t="s">
        <v>71</v>
      </c>
      <c r="B11" s="21" t="s">
        <v>75</v>
      </c>
      <c r="C11" s="21" t="s">
        <v>76</v>
      </c>
      <c r="D11" s="21" t="s">
        <v>77</v>
      </c>
      <c r="E11" s="52">
        <v>4500</v>
      </c>
      <c r="F11" s="21" t="s">
        <v>43</v>
      </c>
      <c r="G11" s="15" t="s">
        <v>55</v>
      </c>
      <c r="H11" s="5"/>
      <c r="I11" s="5"/>
      <c r="J11" s="58"/>
      <c r="K11" s="5"/>
      <c r="L11" s="15" t="str">
        <f>IF(K11=0,"0,00",IF(K11&gt;0,ROUND(E11/K11,2)))</f>
        <v>0,00</v>
      </c>
      <c r="M11" s="85">
        <v>0</v>
      </c>
      <c r="N11" s="17">
        <f>ROUND(L11*ROUND(M11,2),2)</f>
        <v>0</v>
      </c>
    </row>
    <row r="12" s="2" customFormat="1" ht="15">
      <c r="E12" s="37"/>
    </row>
    <row r="13" spans="2:14" s="2" customFormat="1" ht="37.5" customHeight="1">
      <c r="B13" s="106" t="s">
        <v>78</v>
      </c>
      <c r="C13" s="106"/>
      <c r="D13" s="106"/>
      <c r="E13" s="106"/>
      <c r="F13" s="106"/>
      <c r="G13" s="106"/>
      <c r="H13" s="106"/>
      <c r="I13" s="106"/>
      <c r="J13" s="106"/>
      <c r="K13" s="106"/>
      <c r="L13" s="106"/>
      <c r="M13" s="106"/>
      <c r="N13" s="106"/>
    </row>
    <row r="14" ht="15">
      <c r="Q14" s="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18.xml><?xml version="1.0" encoding="utf-8"?>
<worksheet xmlns="http://schemas.openxmlformats.org/spreadsheetml/2006/main" xmlns:r="http://schemas.openxmlformats.org/officeDocument/2006/relationships">
  <sheetPr>
    <tabColor theme="0" tint="-0.1499900072813034"/>
    <pageSetUpPr fitToPage="1"/>
  </sheetPr>
  <dimension ref="A1:T83"/>
  <sheetViews>
    <sheetView showGridLines="0" view="pageBreakPreview" zoomScale="80" zoomScaleNormal="80" zoomScaleSheetLayoutView="80" zoomScalePageLayoutView="80" workbookViewId="0" topLeftCell="A2">
      <selection activeCell="M39" sqref="M39"/>
    </sheetView>
  </sheetViews>
  <sheetFormatPr defaultColWidth="9.00390625" defaultRowHeight="12.75"/>
  <cols>
    <col min="1" max="1" width="5.125" style="1" customWidth="1"/>
    <col min="2" max="2" width="20.25390625" style="1" customWidth="1"/>
    <col min="3" max="3" width="21.875" style="1" customWidth="1"/>
    <col min="4" max="4" width="21.7539062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21.00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DFP.271.124.2020.KK</v>
      </c>
      <c r="N1" s="35" t="s">
        <v>57</v>
      </c>
      <c r="S1" s="2"/>
      <c r="T1" s="2"/>
    </row>
    <row r="2" spans="7:9" ht="15">
      <c r="G2" s="106"/>
      <c r="H2" s="106"/>
      <c r="I2" s="106"/>
    </row>
    <row r="3" ht="15">
      <c r="N3" s="35" t="s">
        <v>64</v>
      </c>
    </row>
    <row r="4" spans="2:17" ht="15">
      <c r="B4" s="4" t="s">
        <v>15</v>
      </c>
      <c r="C4" s="5">
        <v>17</v>
      </c>
      <c r="D4" s="6"/>
      <c r="E4" s="19"/>
      <c r="F4" s="9"/>
      <c r="G4" s="8" t="s">
        <v>20</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2</v>
      </c>
      <c r="H6" s="107">
        <f>SUM(N11:N12)</f>
        <v>0</v>
      </c>
      <c r="I6" s="108"/>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69" customFormat="1" ht="73.5" customHeight="1">
      <c r="A10" s="60" t="s">
        <v>40</v>
      </c>
      <c r="B10" s="60" t="s">
        <v>16</v>
      </c>
      <c r="C10" s="60" t="s">
        <v>17</v>
      </c>
      <c r="D10" s="60" t="s">
        <v>54</v>
      </c>
      <c r="E10" s="66" t="s">
        <v>63</v>
      </c>
      <c r="F10" s="67"/>
      <c r="G10" s="60" t="str">
        <f>"Nazwa handlowa /
"&amp;C10&amp;" / 
"&amp;D10</f>
        <v>Nazwa handlowa /
Dawka / 
Postać /Opakowanie</v>
      </c>
      <c r="H10" s="60" t="s">
        <v>58</v>
      </c>
      <c r="I10" s="60" t="str">
        <f>B10</f>
        <v>Skład</v>
      </c>
      <c r="J10" s="70" t="s">
        <v>81</v>
      </c>
      <c r="K10" s="60" t="s">
        <v>32</v>
      </c>
      <c r="L10" s="60" t="s">
        <v>33</v>
      </c>
      <c r="M10" s="60" t="s">
        <v>34</v>
      </c>
      <c r="N10" s="60" t="s">
        <v>18</v>
      </c>
    </row>
    <row r="11" spans="1:14" s="69" customFormat="1" ht="48.75" customHeight="1">
      <c r="A11" s="62" t="s">
        <v>71</v>
      </c>
      <c r="B11" s="78" t="s">
        <v>202</v>
      </c>
      <c r="C11" s="78" t="s">
        <v>203</v>
      </c>
      <c r="D11" s="78" t="s">
        <v>82</v>
      </c>
      <c r="E11" s="79">
        <v>220</v>
      </c>
      <c r="F11" s="21" t="s">
        <v>43</v>
      </c>
      <c r="G11" s="15" t="s">
        <v>55</v>
      </c>
      <c r="H11" s="77"/>
      <c r="I11" s="77"/>
      <c r="J11" s="80"/>
      <c r="K11" s="77"/>
      <c r="L11" s="81">
        <v>0</v>
      </c>
      <c r="M11" s="83">
        <v>0</v>
      </c>
      <c r="N11" s="82">
        <f>ROUND(L11*ROUND(M11,2),2)</f>
        <v>0</v>
      </c>
    </row>
    <row r="12" spans="1:14" s="4" customFormat="1" ht="44.25" customHeight="1">
      <c r="A12" s="21" t="s">
        <v>79</v>
      </c>
      <c r="B12" s="21" t="s">
        <v>202</v>
      </c>
      <c r="C12" s="21" t="s">
        <v>203</v>
      </c>
      <c r="D12" s="21" t="s">
        <v>83</v>
      </c>
      <c r="E12" s="52">
        <v>300</v>
      </c>
      <c r="F12" s="21" t="s">
        <v>43</v>
      </c>
      <c r="G12" s="15" t="s">
        <v>55</v>
      </c>
      <c r="H12" s="5"/>
      <c r="I12" s="5"/>
      <c r="J12" s="58"/>
      <c r="K12" s="5"/>
      <c r="L12" s="15" t="str">
        <f>IF(K12=0,"0,00",IF(K12&gt;0,ROUND(E12/K12,2)))</f>
        <v>0,00</v>
      </c>
      <c r="M12" s="83">
        <v>0</v>
      </c>
      <c r="N12" s="17">
        <f>ROUND(L12*ROUND(M12,2),2)</f>
        <v>0</v>
      </c>
    </row>
    <row r="13" s="2" customFormat="1" ht="15">
      <c r="E13" s="37"/>
    </row>
    <row r="14" spans="2:7" s="2" customFormat="1" ht="15">
      <c r="B14" s="116" t="s">
        <v>104</v>
      </c>
      <c r="C14" s="116"/>
      <c r="D14" s="116"/>
      <c r="E14" s="116"/>
      <c r="F14" s="116"/>
      <c r="G14" s="116"/>
    </row>
    <row r="15" spans="2:6" s="2" customFormat="1" ht="15.75" customHeight="1">
      <c r="B15" s="74"/>
      <c r="C15" s="74"/>
      <c r="D15" s="74"/>
      <c r="E15" s="74"/>
      <c r="F15" s="74"/>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row r="82" ht="15">
      <c r="Q82" s="1"/>
    </row>
    <row r="83" ht="15">
      <c r="Q83" s="1"/>
    </row>
  </sheetData>
  <sheetProtection/>
  <mergeCells count="3">
    <mergeCell ref="G2:I2"/>
    <mergeCell ref="H6:I6"/>
    <mergeCell ref="B14:G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19.xml><?xml version="1.0" encoding="utf-8"?>
<worksheet xmlns="http://schemas.openxmlformats.org/spreadsheetml/2006/main" xmlns:r="http://schemas.openxmlformats.org/officeDocument/2006/relationships">
  <sheetPr>
    <tabColor theme="0" tint="-0.1499900072813034"/>
    <pageSetUpPr fitToPage="1"/>
  </sheetPr>
  <dimension ref="A1:T82"/>
  <sheetViews>
    <sheetView showGridLines="0" view="pageBreakPreview" zoomScale="80" zoomScaleNormal="80" zoomScaleSheetLayoutView="80" zoomScalePageLayoutView="80" workbookViewId="0" topLeftCell="A2">
      <selection activeCell="J41" sqref="J41"/>
    </sheetView>
  </sheetViews>
  <sheetFormatPr defaultColWidth="9.00390625" defaultRowHeight="12.75"/>
  <cols>
    <col min="1" max="1" width="5.125" style="1" customWidth="1"/>
    <col min="2" max="2" width="20.25390625" style="1" customWidth="1"/>
    <col min="3" max="3" width="21.875" style="1" customWidth="1"/>
    <col min="4" max="4" width="21.7539062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21.00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DFP.271.124.2020.KK</v>
      </c>
      <c r="N1" s="35" t="s">
        <v>57</v>
      </c>
      <c r="S1" s="2"/>
      <c r="T1" s="2"/>
    </row>
    <row r="2" spans="7:9" ht="15">
      <c r="G2" s="106"/>
      <c r="H2" s="106"/>
      <c r="I2" s="106"/>
    </row>
    <row r="3" ht="15">
      <c r="N3" s="35" t="s">
        <v>64</v>
      </c>
    </row>
    <row r="4" spans="2:17" ht="15">
      <c r="B4" s="4" t="s">
        <v>15</v>
      </c>
      <c r="C4" s="5">
        <v>18</v>
      </c>
      <c r="D4" s="6"/>
      <c r="E4" s="19"/>
      <c r="F4" s="9"/>
      <c r="G4" s="8" t="s">
        <v>20</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2</v>
      </c>
      <c r="H6" s="107">
        <f>SUM(N11:N11)</f>
        <v>0</v>
      </c>
      <c r="I6" s="108"/>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69" customFormat="1" ht="73.5" customHeight="1">
      <c r="A10" s="60" t="s">
        <v>40</v>
      </c>
      <c r="B10" s="60" t="s">
        <v>16</v>
      </c>
      <c r="C10" s="60" t="s">
        <v>17</v>
      </c>
      <c r="D10" s="60" t="s">
        <v>54</v>
      </c>
      <c r="E10" s="66" t="s">
        <v>63</v>
      </c>
      <c r="F10" s="67"/>
      <c r="G10" s="60" t="str">
        <f>"Nazwa handlowa /
"&amp;C10&amp;" / 
"&amp;D10</f>
        <v>Nazwa handlowa /
Dawka / 
Postać /Opakowanie</v>
      </c>
      <c r="H10" s="60" t="s">
        <v>58</v>
      </c>
      <c r="I10" s="60" t="str">
        <f>B10</f>
        <v>Skład</v>
      </c>
      <c r="J10" s="70" t="s">
        <v>81</v>
      </c>
      <c r="K10" s="60" t="s">
        <v>32</v>
      </c>
      <c r="L10" s="60" t="s">
        <v>33</v>
      </c>
      <c r="M10" s="60" t="s">
        <v>34</v>
      </c>
      <c r="N10" s="60" t="s">
        <v>18</v>
      </c>
    </row>
    <row r="11" spans="1:14" s="69" customFormat="1" ht="48.75" customHeight="1">
      <c r="A11" s="78" t="s">
        <v>71</v>
      </c>
      <c r="B11" s="78" t="s">
        <v>84</v>
      </c>
      <c r="C11" s="78" t="s">
        <v>85</v>
      </c>
      <c r="D11" s="78" t="s">
        <v>86</v>
      </c>
      <c r="E11" s="79">
        <v>650</v>
      </c>
      <c r="F11" s="21" t="s">
        <v>43</v>
      </c>
      <c r="G11" s="15" t="s">
        <v>55</v>
      </c>
      <c r="H11" s="77"/>
      <c r="I11" s="77"/>
      <c r="J11" s="80"/>
      <c r="K11" s="77"/>
      <c r="L11" s="81">
        <v>0</v>
      </c>
      <c r="M11" s="83">
        <v>0</v>
      </c>
      <c r="N11" s="82">
        <f>ROUND(L11*ROUND(M11,2),2)</f>
        <v>0</v>
      </c>
    </row>
    <row r="12" s="2" customFormat="1" ht="15">
      <c r="E12" s="37"/>
    </row>
    <row r="13" spans="2:7" s="2" customFormat="1" ht="15">
      <c r="B13" s="116"/>
      <c r="C13" s="116"/>
      <c r="D13" s="116"/>
      <c r="E13" s="116"/>
      <c r="F13" s="116"/>
      <c r="G13" s="116"/>
    </row>
    <row r="14" spans="2:6" s="2" customFormat="1" ht="15.75" customHeight="1">
      <c r="B14" s="74"/>
      <c r="C14" s="74"/>
      <c r="D14" s="74"/>
      <c r="E14" s="74"/>
      <c r="F14" s="74"/>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row r="82" ht="15">
      <c r="Q82" s="1"/>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T65"/>
  <sheetViews>
    <sheetView showGridLines="0" tabSelected="1" view="pageBreakPreview" zoomScale="80" zoomScaleNormal="80" zoomScaleSheetLayoutView="80" zoomScalePageLayoutView="85" workbookViewId="0" topLeftCell="A1">
      <selection activeCell="B15" sqref="B15:N15"/>
    </sheetView>
  </sheetViews>
  <sheetFormatPr defaultColWidth="9.00390625" defaultRowHeight="12.75"/>
  <cols>
    <col min="1" max="1" width="5.125" style="1" customWidth="1"/>
    <col min="2" max="2" width="22.00390625" style="1" customWidth="1"/>
    <col min="3" max="3" width="17.375" style="1" customWidth="1"/>
    <col min="4" max="4" width="37.7539062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17.8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DFP.271.124.2020.KK</v>
      </c>
      <c r="N1" s="35" t="s">
        <v>57</v>
      </c>
      <c r="S1" s="2"/>
      <c r="T1" s="2"/>
    </row>
    <row r="2" spans="7:9" ht="15">
      <c r="G2" s="106"/>
      <c r="H2" s="106"/>
      <c r="I2" s="106"/>
    </row>
    <row r="3" ht="15">
      <c r="N3" s="35" t="s">
        <v>64</v>
      </c>
    </row>
    <row r="4" spans="2:17" ht="15">
      <c r="B4" s="4" t="s">
        <v>15</v>
      </c>
      <c r="C4" s="5">
        <v>1</v>
      </c>
      <c r="D4" s="6"/>
      <c r="E4" s="19"/>
      <c r="F4" s="9"/>
      <c r="G4" s="8" t="s">
        <v>20</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2</v>
      </c>
      <c r="H6" s="107">
        <f>SUM(N11:N11)</f>
        <v>0</v>
      </c>
      <c r="I6" s="108"/>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4" customFormat="1" ht="73.5" customHeight="1">
      <c r="A10" s="60" t="s">
        <v>40</v>
      </c>
      <c r="B10" s="60" t="s">
        <v>16</v>
      </c>
      <c r="C10" s="60" t="s">
        <v>17</v>
      </c>
      <c r="D10" s="60" t="s">
        <v>54</v>
      </c>
      <c r="E10" s="66" t="s">
        <v>115</v>
      </c>
      <c r="F10" s="67"/>
      <c r="G10" s="60" t="str">
        <f>"Nazwa handlowa /
"&amp;C10&amp;" / 
"&amp;D10</f>
        <v>Nazwa handlowa /
Dawka / 
Postać /Opakowanie</v>
      </c>
      <c r="H10" s="60" t="s">
        <v>58</v>
      </c>
      <c r="I10" s="60" t="str">
        <f>B10</f>
        <v>Skład</v>
      </c>
      <c r="J10" s="60" t="s">
        <v>59</v>
      </c>
      <c r="K10" s="60" t="s">
        <v>145</v>
      </c>
      <c r="L10" s="60" t="s">
        <v>33</v>
      </c>
      <c r="M10" s="60" t="s">
        <v>34</v>
      </c>
      <c r="N10" s="60" t="s">
        <v>18</v>
      </c>
    </row>
    <row r="11" spans="1:14" ht="378" customHeight="1">
      <c r="A11" s="21" t="s">
        <v>3</v>
      </c>
      <c r="B11" s="33" t="s">
        <v>118</v>
      </c>
      <c r="C11" s="59" t="s">
        <v>113</v>
      </c>
      <c r="D11" s="38" t="s">
        <v>114</v>
      </c>
      <c r="E11" s="53">
        <v>16000</v>
      </c>
      <c r="F11" s="14" t="s">
        <v>43</v>
      </c>
      <c r="G11" s="15" t="s">
        <v>119</v>
      </c>
      <c r="H11" s="47"/>
      <c r="I11" s="47"/>
      <c r="J11" s="16" t="s">
        <v>120</v>
      </c>
      <c r="K11" s="15"/>
      <c r="L11" s="15" t="str">
        <f>IF(K11=0,"0,00",IF(K11&gt;0,ROUND(E11/K11,2)))</f>
        <v>0,00</v>
      </c>
      <c r="M11" s="84">
        <v>0</v>
      </c>
      <c r="N11" s="17">
        <f>ROUND(L11*ROUND(M11,2),2)</f>
        <v>0</v>
      </c>
    </row>
    <row r="12" spans="1:14" ht="12.75" customHeight="1">
      <c r="A12" s="9"/>
      <c r="B12" s="111"/>
      <c r="C12" s="111"/>
      <c r="D12" s="111"/>
      <c r="E12" s="111"/>
      <c r="F12" s="111"/>
      <c r="G12" s="111"/>
      <c r="H12" s="111"/>
      <c r="I12" s="111"/>
      <c r="J12" s="111"/>
      <c r="K12" s="111"/>
      <c r="L12" s="111"/>
      <c r="M12" s="111"/>
      <c r="N12" s="111"/>
    </row>
    <row r="13" spans="1:14" ht="12.75" customHeight="1">
      <c r="A13" s="9"/>
      <c r="B13" s="110" t="s">
        <v>116</v>
      </c>
      <c r="C13" s="110"/>
      <c r="D13" s="110"/>
      <c r="E13" s="110"/>
      <c r="F13" s="110"/>
      <c r="G13" s="110"/>
      <c r="H13" s="110"/>
      <c r="I13" s="110"/>
      <c r="J13" s="110"/>
      <c r="K13" s="110"/>
      <c r="L13" s="110"/>
      <c r="M13" s="110"/>
      <c r="N13" s="110"/>
    </row>
    <row r="14" spans="1:14" ht="12.75" customHeight="1">
      <c r="A14" s="9"/>
      <c r="B14" s="112"/>
      <c r="C14" s="112"/>
      <c r="D14" s="112"/>
      <c r="E14" s="112"/>
      <c r="F14" s="112"/>
      <c r="G14" s="112"/>
      <c r="H14" s="112"/>
      <c r="I14" s="112"/>
      <c r="J14" s="112"/>
      <c r="K14" s="112"/>
      <c r="L14" s="112"/>
      <c r="M14" s="112"/>
      <c r="N14" s="112"/>
    </row>
    <row r="15" spans="1:17" ht="15">
      <c r="A15" s="9"/>
      <c r="B15" s="110" t="s">
        <v>117</v>
      </c>
      <c r="C15" s="110"/>
      <c r="D15" s="110"/>
      <c r="E15" s="110"/>
      <c r="F15" s="110"/>
      <c r="G15" s="110"/>
      <c r="H15" s="110"/>
      <c r="I15" s="110"/>
      <c r="J15" s="110"/>
      <c r="K15" s="110"/>
      <c r="L15" s="110"/>
      <c r="M15" s="110"/>
      <c r="N15" s="110"/>
      <c r="Q15" s="1"/>
    </row>
    <row r="16" spans="2:17" ht="15">
      <c r="B16" s="109"/>
      <c r="C16" s="109"/>
      <c r="D16" s="109"/>
      <c r="E16" s="109"/>
      <c r="F16" s="109"/>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sheetData>
  <sheetProtection/>
  <mergeCells count="7">
    <mergeCell ref="G2:I2"/>
    <mergeCell ref="H6:I6"/>
    <mergeCell ref="B16:F16"/>
    <mergeCell ref="B13:N13"/>
    <mergeCell ref="B15:N15"/>
    <mergeCell ref="B12:N12"/>
    <mergeCell ref="B14:N14"/>
  </mergeCells>
  <printOptions horizontalCentered="1"/>
  <pageMargins left="0.25" right="0.25" top="0.75" bottom="0.75" header="0.3" footer="0.3"/>
  <pageSetup fitToHeight="0" fitToWidth="1" horizontalDpi="600" verticalDpi="600" orientation="landscape" paperSize="9" scale="58" r:id="rId1"/>
</worksheet>
</file>

<file path=xl/worksheets/sheet20.xml><?xml version="1.0" encoding="utf-8"?>
<worksheet xmlns="http://schemas.openxmlformats.org/spreadsheetml/2006/main" xmlns:r="http://schemas.openxmlformats.org/officeDocument/2006/relationships">
  <sheetPr>
    <tabColor theme="0" tint="-0.1499900072813034"/>
    <pageSetUpPr fitToPage="1"/>
  </sheetPr>
  <dimension ref="A1:T82"/>
  <sheetViews>
    <sheetView showGridLines="0" view="pageBreakPreview" zoomScale="80" zoomScaleNormal="80" zoomScaleSheetLayoutView="80" zoomScalePageLayoutView="80" workbookViewId="0" topLeftCell="A2">
      <selection activeCell="F11" sqref="F11"/>
    </sheetView>
  </sheetViews>
  <sheetFormatPr defaultColWidth="9.00390625" defaultRowHeight="12.75"/>
  <cols>
    <col min="1" max="1" width="5.125" style="1" customWidth="1"/>
    <col min="2" max="2" width="20.25390625" style="1" customWidth="1"/>
    <col min="3" max="3" width="21.875" style="1" customWidth="1"/>
    <col min="4" max="4" width="21.7539062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21.00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DFP.271.124.2020.KK</v>
      </c>
      <c r="N1" s="35" t="s">
        <v>57</v>
      </c>
      <c r="S1" s="2"/>
      <c r="T1" s="2"/>
    </row>
    <row r="2" spans="7:9" ht="15">
      <c r="G2" s="106"/>
      <c r="H2" s="106"/>
      <c r="I2" s="106"/>
    </row>
    <row r="3" ht="15">
      <c r="N3" s="35" t="s">
        <v>64</v>
      </c>
    </row>
    <row r="4" spans="2:17" ht="15">
      <c r="B4" s="4" t="s">
        <v>15</v>
      </c>
      <c r="C4" s="5">
        <v>19</v>
      </c>
      <c r="D4" s="6"/>
      <c r="E4" s="19"/>
      <c r="F4" s="9"/>
      <c r="G4" s="8" t="s">
        <v>20</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2</v>
      </c>
      <c r="H6" s="107">
        <f>SUM(N11:N11)</f>
        <v>0</v>
      </c>
      <c r="I6" s="108"/>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69" customFormat="1" ht="73.5" customHeight="1">
      <c r="A10" s="60" t="s">
        <v>40</v>
      </c>
      <c r="B10" s="60" t="s">
        <v>16</v>
      </c>
      <c r="C10" s="60" t="s">
        <v>17</v>
      </c>
      <c r="D10" s="60" t="s">
        <v>54</v>
      </c>
      <c r="E10" s="66" t="s">
        <v>63</v>
      </c>
      <c r="F10" s="67"/>
      <c r="G10" s="60" t="str">
        <f>"Nazwa handlowa /
"&amp;C10&amp;" / 
"&amp;D10</f>
        <v>Nazwa handlowa /
Dawka / 
Postać /Opakowanie</v>
      </c>
      <c r="H10" s="60" t="s">
        <v>58</v>
      </c>
      <c r="I10" s="60" t="str">
        <f>B10</f>
        <v>Skład</v>
      </c>
      <c r="J10" s="70" t="s">
        <v>81</v>
      </c>
      <c r="K10" s="60" t="s">
        <v>32</v>
      </c>
      <c r="L10" s="60" t="s">
        <v>33</v>
      </c>
      <c r="M10" s="60" t="s">
        <v>34</v>
      </c>
      <c r="N10" s="60" t="s">
        <v>18</v>
      </c>
    </row>
    <row r="11" spans="1:14" s="69" customFormat="1" ht="48.75" customHeight="1">
      <c r="A11" s="78" t="s">
        <v>71</v>
      </c>
      <c r="B11" s="78" t="s">
        <v>204</v>
      </c>
      <c r="C11" s="78" t="s">
        <v>205</v>
      </c>
      <c r="D11" s="78" t="s">
        <v>206</v>
      </c>
      <c r="E11" s="79">
        <v>1000</v>
      </c>
      <c r="F11" s="21" t="s">
        <v>43</v>
      </c>
      <c r="G11" s="15" t="s">
        <v>55</v>
      </c>
      <c r="H11" s="77"/>
      <c r="I11" s="77"/>
      <c r="J11" s="80"/>
      <c r="K11" s="77"/>
      <c r="L11" s="81">
        <v>0</v>
      </c>
      <c r="M11" s="83">
        <v>0</v>
      </c>
      <c r="N11" s="82">
        <f>ROUND(L11*ROUND(M11,2),2)</f>
        <v>0</v>
      </c>
    </row>
    <row r="12" s="2" customFormat="1" ht="15">
      <c r="E12" s="37"/>
    </row>
    <row r="13" spans="2:7" s="2" customFormat="1" ht="15">
      <c r="B13" s="116"/>
      <c r="C13" s="116"/>
      <c r="D13" s="116"/>
      <c r="E13" s="116"/>
      <c r="F13" s="116"/>
      <c r="G13" s="116"/>
    </row>
    <row r="14" spans="2:6" s="2" customFormat="1" ht="15.75" customHeight="1">
      <c r="B14" s="74"/>
      <c r="C14" s="74"/>
      <c r="D14" s="74"/>
      <c r="E14" s="74"/>
      <c r="F14" s="74"/>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row r="82" ht="15">
      <c r="Q82" s="1"/>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21.xml><?xml version="1.0" encoding="utf-8"?>
<worksheet xmlns="http://schemas.openxmlformats.org/spreadsheetml/2006/main" xmlns:r="http://schemas.openxmlformats.org/officeDocument/2006/relationships">
  <sheetPr>
    <tabColor theme="0" tint="-0.1499900072813034"/>
    <pageSetUpPr fitToPage="1"/>
  </sheetPr>
  <dimension ref="A1:T82"/>
  <sheetViews>
    <sheetView showGridLines="0" view="pageBreakPreview" zoomScale="80" zoomScaleNormal="80" zoomScaleSheetLayoutView="80" zoomScalePageLayoutView="80" workbookViewId="0" topLeftCell="A1">
      <selection activeCell="J10" sqref="J10"/>
    </sheetView>
  </sheetViews>
  <sheetFormatPr defaultColWidth="9.00390625" defaultRowHeight="12.75"/>
  <cols>
    <col min="1" max="1" width="5.125" style="1" customWidth="1"/>
    <col min="2" max="2" width="20.25390625" style="1" customWidth="1"/>
    <col min="3" max="3" width="21.875" style="1" customWidth="1"/>
    <col min="4" max="4" width="21.7539062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21.00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DFP.271.124.2020.KK</v>
      </c>
      <c r="N1" s="35" t="s">
        <v>57</v>
      </c>
      <c r="S1" s="2"/>
      <c r="T1" s="2"/>
    </row>
    <row r="2" spans="7:9" ht="15">
      <c r="G2" s="106"/>
      <c r="H2" s="106"/>
      <c r="I2" s="106"/>
    </row>
    <row r="3" ht="15">
      <c r="N3" s="35" t="s">
        <v>64</v>
      </c>
    </row>
    <row r="4" spans="2:17" ht="15">
      <c r="B4" s="4" t="s">
        <v>15</v>
      </c>
      <c r="C4" s="5">
        <v>20</v>
      </c>
      <c r="D4" s="6"/>
      <c r="E4" s="19"/>
      <c r="F4" s="9"/>
      <c r="G4" s="8" t="s">
        <v>20</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2</v>
      </c>
      <c r="H6" s="107">
        <f>SUM(N11:N11)</f>
        <v>0</v>
      </c>
      <c r="I6" s="108"/>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69" customFormat="1" ht="73.5" customHeight="1">
      <c r="A10" s="60" t="s">
        <v>40</v>
      </c>
      <c r="B10" s="60" t="s">
        <v>16</v>
      </c>
      <c r="C10" s="60" t="s">
        <v>17</v>
      </c>
      <c r="D10" s="60" t="s">
        <v>54</v>
      </c>
      <c r="E10" s="66" t="s">
        <v>63</v>
      </c>
      <c r="F10" s="67"/>
      <c r="G10" s="60" t="str">
        <f>"Nazwa handlowa /
"&amp;C10&amp;" / 
"&amp;D10</f>
        <v>Nazwa handlowa /
Dawka / 
Postać /Opakowanie</v>
      </c>
      <c r="H10" s="60" t="s">
        <v>58</v>
      </c>
      <c r="I10" s="60" t="str">
        <f>B10</f>
        <v>Skład</v>
      </c>
      <c r="J10" s="60" t="s">
        <v>230</v>
      </c>
      <c r="K10" s="60" t="s">
        <v>32</v>
      </c>
      <c r="L10" s="60" t="s">
        <v>33</v>
      </c>
      <c r="M10" s="60" t="s">
        <v>34</v>
      </c>
      <c r="N10" s="60" t="s">
        <v>18</v>
      </c>
    </row>
    <row r="11" spans="1:14" s="69" customFormat="1" ht="48.75" customHeight="1">
      <c r="A11" s="78" t="s">
        <v>71</v>
      </c>
      <c r="B11" s="78" t="s">
        <v>207</v>
      </c>
      <c r="C11" s="78" t="s">
        <v>208</v>
      </c>
      <c r="D11" s="78" t="s">
        <v>206</v>
      </c>
      <c r="E11" s="79">
        <v>500</v>
      </c>
      <c r="F11" s="21" t="s">
        <v>43</v>
      </c>
      <c r="G11" s="15" t="s">
        <v>55</v>
      </c>
      <c r="H11" s="77"/>
      <c r="I11" s="77"/>
      <c r="J11" s="80"/>
      <c r="K11" s="77"/>
      <c r="L11" s="81">
        <v>0</v>
      </c>
      <c r="M11" s="83">
        <v>0</v>
      </c>
      <c r="N11" s="82">
        <f>ROUND(L11*ROUND(M11,2),2)</f>
        <v>0</v>
      </c>
    </row>
    <row r="12" s="2" customFormat="1" ht="15">
      <c r="E12" s="37"/>
    </row>
    <row r="13" spans="2:7" s="2" customFormat="1" ht="15">
      <c r="B13" s="116" t="s">
        <v>209</v>
      </c>
      <c r="C13" s="116"/>
      <c r="D13" s="116"/>
      <c r="E13" s="116"/>
      <c r="F13" s="116"/>
      <c r="G13" s="116"/>
    </row>
    <row r="14" spans="2:6" s="2" customFormat="1" ht="15.75" customHeight="1">
      <c r="B14" s="74"/>
      <c r="C14" s="74"/>
      <c r="D14" s="74"/>
      <c r="E14" s="74"/>
      <c r="F14" s="74"/>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row r="82" ht="15">
      <c r="Q82" s="1"/>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22.xml><?xml version="1.0" encoding="utf-8"?>
<worksheet xmlns="http://schemas.openxmlformats.org/spreadsheetml/2006/main" xmlns:r="http://schemas.openxmlformats.org/officeDocument/2006/relationships">
  <sheetPr>
    <tabColor theme="0" tint="-0.1499900072813034"/>
    <pageSetUpPr fitToPage="1"/>
  </sheetPr>
  <dimension ref="A1:T82"/>
  <sheetViews>
    <sheetView showGridLines="0" view="pageBreakPreview" zoomScale="80" zoomScaleNormal="80" zoomScaleSheetLayoutView="80" zoomScalePageLayoutView="80" workbookViewId="0" topLeftCell="A4">
      <selection activeCell="J10" sqref="J10"/>
    </sheetView>
  </sheetViews>
  <sheetFormatPr defaultColWidth="9.00390625" defaultRowHeight="12.75"/>
  <cols>
    <col min="1" max="1" width="5.125" style="1" customWidth="1"/>
    <col min="2" max="2" width="20.25390625" style="1" customWidth="1"/>
    <col min="3" max="3" width="21.875" style="1" customWidth="1"/>
    <col min="4" max="4" width="21.7539062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21.00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DFP.271.124.2020.KK</v>
      </c>
      <c r="N1" s="35" t="s">
        <v>57</v>
      </c>
      <c r="S1" s="2"/>
      <c r="T1" s="2"/>
    </row>
    <row r="2" spans="7:9" ht="15">
      <c r="G2" s="106"/>
      <c r="H2" s="106"/>
      <c r="I2" s="106"/>
    </row>
    <row r="3" ht="15">
      <c r="N3" s="35" t="s">
        <v>64</v>
      </c>
    </row>
    <row r="4" spans="2:17" ht="15">
      <c r="B4" s="4" t="s">
        <v>15</v>
      </c>
      <c r="C4" s="5">
        <v>21</v>
      </c>
      <c r="D4" s="6"/>
      <c r="E4" s="19"/>
      <c r="F4" s="9"/>
      <c r="G4" s="8" t="s">
        <v>20</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2</v>
      </c>
      <c r="H6" s="107">
        <f>SUM(N11:N11)</f>
        <v>0</v>
      </c>
      <c r="I6" s="108"/>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69" customFormat="1" ht="73.5" customHeight="1">
      <c r="A10" s="60" t="s">
        <v>40</v>
      </c>
      <c r="B10" s="60" t="s">
        <v>16</v>
      </c>
      <c r="C10" s="60" t="s">
        <v>17</v>
      </c>
      <c r="D10" s="60" t="s">
        <v>54</v>
      </c>
      <c r="E10" s="66" t="s">
        <v>63</v>
      </c>
      <c r="F10" s="67"/>
      <c r="G10" s="60" t="str">
        <f>"Nazwa handlowa /
"&amp;C10&amp;" / 
"&amp;D10</f>
        <v>Nazwa handlowa /
Dawka / 
Postać /Opakowanie</v>
      </c>
      <c r="H10" s="60" t="s">
        <v>58</v>
      </c>
      <c r="I10" s="60" t="str">
        <f>B10</f>
        <v>Skład</v>
      </c>
      <c r="J10" s="60" t="s">
        <v>230</v>
      </c>
      <c r="K10" s="60" t="s">
        <v>32</v>
      </c>
      <c r="L10" s="60" t="s">
        <v>33</v>
      </c>
      <c r="M10" s="60" t="s">
        <v>34</v>
      </c>
      <c r="N10" s="60" t="s">
        <v>18</v>
      </c>
    </row>
    <row r="11" spans="1:14" s="69" customFormat="1" ht="48.75" customHeight="1">
      <c r="A11" s="78" t="s">
        <v>71</v>
      </c>
      <c r="B11" s="78" t="s">
        <v>210</v>
      </c>
      <c r="C11" s="78" t="s">
        <v>211</v>
      </c>
      <c r="D11" s="78" t="s">
        <v>212</v>
      </c>
      <c r="E11" s="79">
        <v>40</v>
      </c>
      <c r="F11" s="21" t="s">
        <v>43</v>
      </c>
      <c r="G11" s="15" t="s">
        <v>55</v>
      </c>
      <c r="H11" s="77"/>
      <c r="I11" s="77"/>
      <c r="J11" s="80"/>
      <c r="K11" s="77"/>
      <c r="L11" s="81">
        <v>0</v>
      </c>
      <c r="M11" s="83">
        <v>0</v>
      </c>
      <c r="N11" s="82">
        <f>ROUND(L11*ROUND(M11,2),2)</f>
        <v>0</v>
      </c>
    </row>
    <row r="12" s="2" customFormat="1" ht="15">
      <c r="E12" s="37"/>
    </row>
    <row r="13" spans="2:7" s="2" customFormat="1" ht="15">
      <c r="B13" s="116" t="s">
        <v>209</v>
      </c>
      <c r="C13" s="116"/>
      <c r="D13" s="116"/>
      <c r="E13" s="116"/>
      <c r="F13" s="116"/>
      <c r="G13" s="116"/>
    </row>
    <row r="14" spans="2:6" s="2" customFormat="1" ht="15.75" customHeight="1">
      <c r="B14" s="74"/>
      <c r="C14" s="74"/>
      <c r="D14" s="74"/>
      <c r="E14" s="74"/>
      <c r="F14" s="74"/>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row r="82" ht="15">
      <c r="Q82" s="1"/>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A1:T82"/>
  <sheetViews>
    <sheetView showGridLines="0" view="pageBreakPreview" zoomScale="80" zoomScaleNormal="80" zoomScaleSheetLayoutView="80" zoomScalePageLayoutView="80" workbookViewId="0" topLeftCell="A4">
      <selection activeCell="J10" sqref="J10"/>
    </sheetView>
  </sheetViews>
  <sheetFormatPr defaultColWidth="9.00390625" defaultRowHeight="12.75"/>
  <cols>
    <col min="1" max="1" width="5.125" style="1" customWidth="1"/>
    <col min="2" max="2" width="20.25390625" style="1" customWidth="1"/>
    <col min="3" max="3" width="21.875" style="1" customWidth="1"/>
    <col min="4" max="4" width="21.7539062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21.00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DFP.271.124.2020.KK</v>
      </c>
      <c r="N1" s="35" t="s">
        <v>57</v>
      </c>
      <c r="S1" s="2"/>
      <c r="T1" s="2"/>
    </row>
    <row r="2" spans="7:9" ht="15">
      <c r="G2" s="106"/>
      <c r="H2" s="106"/>
      <c r="I2" s="106"/>
    </row>
    <row r="3" ht="15">
      <c r="N3" s="35" t="s">
        <v>64</v>
      </c>
    </row>
    <row r="4" spans="2:17" ht="15">
      <c r="B4" s="4" t="s">
        <v>15</v>
      </c>
      <c r="C4" s="5">
        <v>22</v>
      </c>
      <c r="D4" s="6"/>
      <c r="E4" s="19"/>
      <c r="F4" s="9"/>
      <c r="G4" s="8" t="s">
        <v>20</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2</v>
      </c>
      <c r="H6" s="107">
        <f>SUM(N11:N11)</f>
        <v>0</v>
      </c>
      <c r="I6" s="108"/>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69" customFormat="1" ht="73.5" customHeight="1">
      <c r="A10" s="60" t="s">
        <v>40</v>
      </c>
      <c r="B10" s="60" t="s">
        <v>16</v>
      </c>
      <c r="C10" s="60" t="s">
        <v>17</v>
      </c>
      <c r="D10" s="60" t="s">
        <v>54</v>
      </c>
      <c r="E10" s="66" t="s">
        <v>175</v>
      </c>
      <c r="F10" s="67"/>
      <c r="G10" s="60" t="str">
        <f>"Nazwa handlowa /
"&amp;C10&amp;" / 
"&amp;D10</f>
        <v>Nazwa handlowa /
Dawka / 
Postać /Opakowanie</v>
      </c>
      <c r="H10" s="60" t="s">
        <v>58</v>
      </c>
      <c r="I10" s="60" t="str">
        <f>B10</f>
        <v>Skład</v>
      </c>
      <c r="J10" s="60" t="s">
        <v>230</v>
      </c>
      <c r="K10" s="60" t="s">
        <v>32</v>
      </c>
      <c r="L10" s="60" t="s">
        <v>33</v>
      </c>
      <c r="M10" s="60" t="s">
        <v>34</v>
      </c>
      <c r="N10" s="60" t="s">
        <v>18</v>
      </c>
    </row>
    <row r="11" spans="1:14" s="69" customFormat="1" ht="198.75" customHeight="1">
      <c r="A11" s="78" t="s">
        <v>71</v>
      </c>
      <c r="B11" s="78" t="s">
        <v>215</v>
      </c>
      <c r="C11" s="78" t="s">
        <v>213</v>
      </c>
      <c r="D11" s="78" t="s">
        <v>214</v>
      </c>
      <c r="E11" s="79">
        <v>500</v>
      </c>
      <c r="F11" s="21" t="s">
        <v>43</v>
      </c>
      <c r="G11" s="15" t="s">
        <v>55</v>
      </c>
      <c r="H11" s="77"/>
      <c r="I11" s="77"/>
      <c r="J11" s="80"/>
      <c r="K11" s="77"/>
      <c r="L11" s="81">
        <v>0</v>
      </c>
      <c r="M11" s="83">
        <v>0</v>
      </c>
      <c r="N11" s="82">
        <f>ROUND(L11*ROUND(M11,2),2)</f>
        <v>0</v>
      </c>
    </row>
    <row r="12" s="2" customFormat="1" ht="15">
      <c r="E12" s="37"/>
    </row>
    <row r="13" spans="2:7" s="2" customFormat="1" ht="15">
      <c r="B13" s="116"/>
      <c r="C13" s="116"/>
      <c r="D13" s="116"/>
      <c r="E13" s="116"/>
      <c r="F13" s="116"/>
      <c r="G13" s="116"/>
    </row>
    <row r="14" spans="2:6" s="2" customFormat="1" ht="15.75" customHeight="1">
      <c r="B14" s="74"/>
      <c r="C14" s="74"/>
      <c r="D14" s="74"/>
      <c r="E14" s="74"/>
      <c r="F14" s="74"/>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row r="82" ht="15">
      <c r="Q82" s="1"/>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24.xml><?xml version="1.0" encoding="utf-8"?>
<worksheet xmlns="http://schemas.openxmlformats.org/spreadsheetml/2006/main" xmlns:r="http://schemas.openxmlformats.org/officeDocument/2006/relationships">
  <sheetPr>
    <tabColor theme="0" tint="-0.24997000396251678"/>
    <pageSetUpPr fitToPage="1"/>
  </sheetPr>
  <dimension ref="A1:T82"/>
  <sheetViews>
    <sheetView showGridLines="0" view="pageBreakPreview" zoomScale="80" zoomScaleNormal="80" zoomScaleSheetLayoutView="80" zoomScalePageLayoutView="80" workbookViewId="0" topLeftCell="A1">
      <selection activeCell="B11" sqref="B11:C14"/>
    </sheetView>
  </sheetViews>
  <sheetFormatPr defaultColWidth="9.00390625" defaultRowHeight="12.75"/>
  <cols>
    <col min="1" max="1" width="5.125" style="1" customWidth="1"/>
    <col min="2" max="2" width="20.25390625" style="1" customWidth="1"/>
    <col min="3" max="3" width="21.875" style="1" customWidth="1"/>
    <col min="4" max="4" width="21.7539062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21.00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DFP.271.124.2020.KK</v>
      </c>
      <c r="N1" s="35" t="s">
        <v>57</v>
      </c>
      <c r="S1" s="2"/>
      <c r="T1" s="2"/>
    </row>
    <row r="2" spans="7:9" ht="15">
      <c r="G2" s="106"/>
      <c r="H2" s="106"/>
      <c r="I2" s="106"/>
    </row>
    <row r="3" ht="15">
      <c r="N3" s="35" t="s">
        <v>64</v>
      </c>
    </row>
    <row r="4" spans="2:17" ht="15">
      <c r="B4" s="4" t="s">
        <v>15</v>
      </c>
      <c r="C4" s="5">
        <v>23</v>
      </c>
      <c r="D4" s="6"/>
      <c r="E4" s="19"/>
      <c r="F4" s="9"/>
      <c r="G4" s="8" t="s">
        <v>20</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2</v>
      </c>
      <c r="H6" s="107">
        <f>SUM(N11:N12)</f>
        <v>0</v>
      </c>
      <c r="I6" s="108"/>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69" customFormat="1" ht="73.5" customHeight="1">
      <c r="A10" s="60" t="s">
        <v>40</v>
      </c>
      <c r="B10" s="60" t="s">
        <v>16</v>
      </c>
      <c r="C10" s="60" t="s">
        <v>92</v>
      </c>
      <c r="D10" s="60" t="s">
        <v>87</v>
      </c>
      <c r="E10" s="66" t="s">
        <v>216</v>
      </c>
      <c r="F10" s="67"/>
      <c r="G10" s="60" t="str">
        <f>"Nazwa handlowa /
"&amp;C10&amp;" / 
"&amp;D10</f>
        <v>Nazwa handlowa /
Wymiary / 
Jednostka miary</v>
      </c>
      <c r="H10" s="60" t="s">
        <v>105</v>
      </c>
      <c r="I10" s="60" t="str">
        <f>B10</f>
        <v>Skład</v>
      </c>
      <c r="J10" s="70" t="s">
        <v>106</v>
      </c>
      <c r="K10" s="60" t="s">
        <v>32</v>
      </c>
      <c r="L10" s="60" t="s">
        <v>33</v>
      </c>
      <c r="M10" s="60" t="s">
        <v>34</v>
      </c>
      <c r="N10" s="60" t="s">
        <v>18</v>
      </c>
    </row>
    <row r="11" spans="1:14" s="69" customFormat="1" ht="75" customHeight="1">
      <c r="A11" s="78" t="s">
        <v>71</v>
      </c>
      <c r="B11" s="78" t="s">
        <v>237</v>
      </c>
      <c r="C11" s="78" t="s">
        <v>89</v>
      </c>
      <c r="D11" s="78" t="s">
        <v>90</v>
      </c>
      <c r="E11" s="79">
        <v>2200</v>
      </c>
      <c r="F11" s="21" t="s">
        <v>43</v>
      </c>
      <c r="G11" s="15" t="s">
        <v>93</v>
      </c>
      <c r="H11" s="77"/>
      <c r="I11" s="77"/>
      <c r="J11" s="80"/>
      <c r="K11" s="77"/>
      <c r="L11" s="81">
        <v>0</v>
      </c>
      <c r="M11" s="83">
        <v>0</v>
      </c>
      <c r="N11" s="82">
        <f>ROUND(L11*ROUND(M11,2),2)</f>
        <v>0</v>
      </c>
    </row>
    <row r="12" spans="1:14" s="4" customFormat="1" ht="74.25" customHeight="1">
      <c r="A12" s="21" t="s">
        <v>79</v>
      </c>
      <c r="B12" s="21" t="s">
        <v>237</v>
      </c>
      <c r="C12" s="21" t="s">
        <v>91</v>
      </c>
      <c r="D12" s="21" t="s">
        <v>90</v>
      </c>
      <c r="E12" s="52">
        <v>2300</v>
      </c>
      <c r="F12" s="21" t="s">
        <v>43</v>
      </c>
      <c r="G12" s="15" t="s">
        <v>93</v>
      </c>
      <c r="H12" s="5"/>
      <c r="I12" s="5"/>
      <c r="J12" s="58"/>
      <c r="K12" s="5"/>
      <c r="L12" s="15" t="str">
        <f>IF(K12=0,"0,00",IF(K12&gt;0,ROUND(E12/K12,2)))</f>
        <v>0,00</v>
      </c>
      <c r="M12" s="83">
        <v>0</v>
      </c>
      <c r="N12" s="17">
        <f>ROUND(L12*ROUND(M12,2),2)</f>
        <v>0</v>
      </c>
    </row>
    <row r="13" s="2" customFormat="1" ht="15">
      <c r="E13" s="37"/>
    </row>
    <row r="14" spans="2:6" s="2" customFormat="1" ht="15.75" customHeight="1">
      <c r="B14" s="74" t="s">
        <v>231</v>
      </c>
      <c r="C14" s="74"/>
      <c r="D14" s="74"/>
      <c r="E14" s="74"/>
      <c r="F14" s="74"/>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row r="82" ht="15">
      <c r="Q82"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T41"/>
  <sheetViews>
    <sheetView showGridLines="0" view="pageBreakPreview" zoomScale="80" zoomScaleNormal="80" zoomScaleSheetLayoutView="80" zoomScalePageLayoutView="80" workbookViewId="0" topLeftCell="A1">
      <selection activeCell="B12" sqref="B12:G12"/>
    </sheetView>
  </sheetViews>
  <sheetFormatPr defaultColWidth="9.00390625" defaultRowHeight="12.75"/>
  <cols>
    <col min="1" max="1" width="5.125" style="1" customWidth="1"/>
    <col min="2" max="2" width="24.75390625" style="1" customWidth="1"/>
    <col min="3" max="3" width="12.125" style="1" customWidth="1"/>
    <col min="4" max="4" width="32.37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18.7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oferty'!C4</f>
        <v>DFP.271.124.2020.KK</v>
      </c>
      <c r="N1" s="35" t="s">
        <v>57</v>
      </c>
      <c r="S1" s="2"/>
      <c r="T1" s="2"/>
    </row>
    <row r="2" spans="7:9" ht="15">
      <c r="G2" s="106"/>
      <c r="H2" s="106"/>
      <c r="I2" s="106"/>
    </row>
    <row r="3" ht="15">
      <c r="N3" s="35" t="s">
        <v>64</v>
      </c>
    </row>
    <row r="4" spans="2:17" ht="15">
      <c r="B4" s="4" t="s">
        <v>15</v>
      </c>
      <c r="C4" s="5">
        <v>2</v>
      </c>
      <c r="D4" s="6"/>
      <c r="E4" s="19"/>
      <c r="F4" s="9"/>
      <c r="G4" s="8" t="s">
        <v>20</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2</v>
      </c>
      <c r="H6" s="107">
        <f>SUM(N11:N11)</f>
        <v>0</v>
      </c>
      <c r="I6" s="108"/>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4" customFormat="1" ht="73.5" customHeight="1">
      <c r="A10" s="60" t="s">
        <v>40</v>
      </c>
      <c r="B10" s="60" t="s">
        <v>16</v>
      </c>
      <c r="C10" s="60" t="s">
        <v>17</v>
      </c>
      <c r="D10" s="68" t="s">
        <v>65</v>
      </c>
      <c r="E10" s="66" t="s">
        <v>115</v>
      </c>
      <c r="F10" s="67"/>
      <c r="G10" s="60" t="str">
        <f>"Nazwa handlowa /
"&amp;C10&amp;" / 
"&amp;D10</f>
        <v>Nazwa handlowa /
Dawka / 
Postać/ Opakowanie</v>
      </c>
      <c r="H10" s="60" t="s">
        <v>58</v>
      </c>
      <c r="I10" s="60" t="str">
        <f>B10</f>
        <v>Skład</v>
      </c>
      <c r="J10" s="60" t="s">
        <v>59</v>
      </c>
      <c r="K10" s="60" t="s">
        <v>145</v>
      </c>
      <c r="L10" s="60" t="s">
        <v>33</v>
      </c>
      <c r="M10" s="60" t="s">
        <v>34</v>
      </c>
      <c r="N10" s="60" t="s">
        <v>18</v>
      </c>
    </row>
    <row r="11" spans="1:14" s="4" customFormat="1" ht="366.75" customHeight="1">
      <c r="A11" s="21" t="s">
        <v>3</v>
      </c>
      <c r="B11" s="21" t="s">
        <v>225</v>
      </c>
      <c r="C11" s="21" t="s">
        <v>121</v>
      </c>
      <c r="D11" s="55" t="s">
        <v>122</v>
      </c>
      <c r="E11" s="54">
        <v>8000</v>
      </c>
      <c r="F11" s="57" t="s">
        <v>43</v>
      </c>
      <c r="G11" s="15" t="s">
        <v>124</v>
      </c>
      <c r="H11" s="5"/>
      <c r="I11" s="5"/>
      <c r="J11" s="21" t="s">
        <v>125</v>
      </c>
      <c r="K11" s="5"/>
      <c r="L11" s="15" t="str">
        <f>IF(K11=0,"0,00",IF(K11&gt;0,ROUND(E11/K11,2)))</f>
        <v>0,00</v>
      </c>
      <c r="M11" s="85">
        <v>0</v>
      </c>
      <c r="N11" s="17">
        <f>ROUND(L11*ROUND(M11,2),2)</f>
        <v>0</v>
      </c>
    </row>
    <row r="12" spans="2:7" ht="15">
      <c r="B12" s="114" t="s">
        <v>117</v>
      </c>
      <c r="C12" s="115"/>
      <c r="D12" s="115"/>
      <c r="E12" s="115"/>
      <c r="F12" s="115"/>
      <c r="G12" s="115"/>
    </row>
    <row r="13" spans="2:14" ht="15" customHeight="1">
      <c r="B13" s="106" t="s">
        <v>123</v>
      </c>
      <c r="C13" s="106"/>
      <c r="D13" s="106"/>
      <c r="E13" s="106"/>
      <c r="F13" s="106"/>
      <c r="G13" s="106"/>
      <c r="H13" s="106"/>
      <c r="I13" s="106"/>
      <c r="J13" s="106"/>
      <c r="K13" s="106"/>
      <c r="L13" s="106"/>
      <c r="M13" s="106"/>
      <c r="N13" s="106"/>
    </row>
    <row r="14" spans="2:7" ht="13.5" customHeight="1">
      <c r="B14" s="113"/>
      <c r="C14" s="113"/>
      <c r="D14" s="113"/>
      <c r="E14" s="113"/>
      <c r="F14" s="113"/>
      <c r="G14" s="113"/>
    </row>
    <row r="15" spans="2:17" ht="20.25" customHeight="1">
      <c r="B15" s="98"/>
      <c r="C15" s="109"/>
      <c r="D15" s="109"/>
      <c r="E15" s="109"/>
      <c r="F15" s="109"/>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sheetData>
  <sheetProtection/>
  <mergeCells count="6">
    <mergeCell ref="G2:I2"/>
    <mergeCell ref="H6:I6"/>
    <mergeCell ref="B15:F15"/>
    <mergeCell ref="B14:G14"/>
    <mergeCell ref="B13:N13"/>
    <mergeCell ref="B12:G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N15"/>
  <sheetViews>
    <sheetView showGridLines="0" view="pageBreakPreview" zoomScale="80" zoomScaleNormal="80" zoomScaleSheetLayoutView="80" zoomScalePageLayoutView="80" workbookViewId="0" topLeftCell="A1">
      <selection activeCell="B15" sqref="B15:N15"/>
    </sheetView>
  </sheetViews>
  <sheetFormatPr defaultColWidth="9.00390625" defaultRowHeight="12.75"/>
  <cols>
    <col min="1" max="1" width="5.125" style="1" customWidth="1"/>
    <col min="2" max="2" width="23.875" style="1" customWidth="1"/>
    <col min="3" max="3" width="15.25390625" style="1" customWidth="1"/>
    <col min="4" max="4" width="22.87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19.25390625" style="1" customWidth="1"/>
    <col min="15" max="16384" width="9.125" style="1" customWidth="1"/>
  </cols>
  <sheetData>
    <row r="1" spans="2:14" ht="15">
      <c r="B1" s="2" t="str">
        <f>'formularz oferty'!C4</f>
        <v>DFP.271.124.2020.KK</v>
      </c>
      <c r="N1" s="35" t="s">
        <v>57</v>
      </c>
    </row>
    <row r="2" spans="7:9" ht="15">
      <c r="G2" s="106"/>
      <c r="H2" s="106"/>
      <c r="I2" s="106"/>
    </row>
    <row r="3" ht="15">
      <c r="N3" s="35" t="s">
        <v>64</v>
      </c>
    </row>
    <row r="4" spans="2:14" ht="15">
      <c r="B4" s="4" t="s">
        <v>15</v>
      </c>
      <c r="C4" s="5">
        <v>3</v>
      </c>
      <c r="D4" s="6"/>
      <c r="E4" s="19"/>
      <c r="F4" s="9"/>
      <c r="G4" s="8" t="s">
        <v>20</v>
      </c>
      <c r="H4" s="9"/>
      <c r="I4" s="6"/>
      <c r="J4" s="9"/>
      <c r="K4" s="9"/>
      <c r="L4" s="9"/>
      <c r="M4" s="9"/>
      <c r="N4" s="9"/>
    </row>
    <row r="5" spans="2:14" ht="15">
      <c r="B5" s="4"/>
      <c r="C5" s="6"/>
      <c r="D5" s="6"/>
      <c r="E5" s="19"/>
      <c r="F5" s="9"/>
      <c r="G5" s="8"/>
      <c r="H5" s="9"/>
      <c r="I5" s="6"/>
      <c r="J5" s="9"/>
      <c r="K5" s="9"/>
      <c r="L5" s="9"/>
      <c r="M5" s="9"/>
      <c r="N5" s="9"/>
    </row>
    <row r="6" spans="1:9" ht="15">
      <c r="A6" s="4"/>
      <c r="B6" s="4"/>
      <c r="C6" s="10"/>
      <c r="D6" s="10"/>
      <c r="E6" s="19"/>
      <c r="F6" s="9"/>
      <c r="G6" s="11" t="s">
        <v>2</v>
      </c>
      <c r="H6" s="107">
        <f>SUM(N11:N11)</f>
        <v>0</v>
      </c>
      <c r="I6" s="108"/>
    </row>
    <row r="7" spans="1:12" ht="15">
      <c r="A7" s="4"/>
      <c r="C7" s="9"/>
      <c r="D7" s="9"/>
      <c r="E7" s="19"/>
      <c r="F7" s="9"/>
      <c r="G7" s="9"/>
      <c r="H7" s="9"/>
      <c r="I7" s="9"/>
      <c r="J7" s="9"/>
      <c r="K7" s="9"/>
      <c r="L7" s="9"/>
    </row>
    <row r="8" spans="1:12" ht="15">
      <c r="A8" s="4"/>
      <c r="B8" s="12"/>
      <c r="C8" s="13"/>
      <c r="D8" s="13"/>
      <c r="E8" s="13"/>
      <c r="F8" s="13"/>
      <c r="G8" s="13"/>
      <c r="H8" s="13"/>
      <c r="I8" s="13"/>
      <c r="J8" s="13"/>
      <c r="K8" s="13"/>
      <c r="L8" s="13"/>
    </row>
    <row r="9" ht="15">
      <c r="B9" s="4"/>
    </row>
    <row r="10" spans="1:14" s="69" customFormat="1" ht="73.5" customHeight="1">
      <c r="A10" s="60" t="s">
        <v>40</v>
      </c>
      <c r="B10" s="60" t="s">
        <v>16</v>
      </c>
      <c r="C10" s="60" t="s">
        <v>17</v>
      </c>
      <c r="D10" s="60" t="s">
        <v>66</v>
      </c>
      <c r="E10" s="66" t="s">
        <v>133</v>
      </c>
      <c r="F10" s="67"/>
      <c r="G10" s="60" t="str">
        <f>"Nazwa handlowa /
"&amp;C10&amp;" / 
"&amp;D10</f>
        <v>Nazwa handlowa /
Dawka / 
Postać/Opakowanie</v>
      </c>
      <c r="H10" s="60" t="s">
        <v>58</v>
      </c>
      <c r="I10" s="60" t="str">
        <f>B10</f>
        <v>Skład</v>
      </c>
      <c r="J10" s="60" t="s">
        <v>59</v>
      </c>
      <c r="K10" s="60" t="s">
        <v>144</v>
      </c>
      <c r="L10" s="60" t="s">
        <v>33</v>
      </c>
      <c r="M10" s="60" t="s">
        <v>34</v>
      </c>
      <c r="N10" s="60" t="s">
        <v>18</v>
      </c>
    </row>
    <row r="11" spans="1:14" ht="140.25" customHeight="1">
      <c r="A11" s="21" t="s">
        <v>3</v>
      </c>
      <c r="B11" s="33" t="s">
        <v>129</v>
      </c>
      <c r="C11" s="33" t="s">
        <v>130</v>
      </c>
      <c r="D11" s="33" t="s">
        <v>131</v>
      </c>
      <c r="E11" s="34">
        <v>360</v>
      </c>
      <c r="F11" s="56" t="s">
        <v>43</v>
      </c>
      <c r="G11" s="71" t="s">
        <v>135</v>
      </c>
      <c r="H11" s="71"/>
      <c r="I11" s="71"/>
      <c r="J11" s="72" t="s">
        <v>134</v>
      </c>
      <c r="K11" s="15"/>
      <c r="L11" s="15" t="str">
        <f>IF(K11=0,"0,00",IF(K11&gt;0,ROUND(E11/K11,2)))</f>
        <v>0,00</v>
      </c>
      <c r="M11" s="84">
        <v>0</v>
      </c>
      <c r="N11" s="17">
        <f>ROUND(L11*ROUND(M11,2),2)</f>
        <v>0</v>
      </c>
    </row>
    <row r="12" spans="1:14" ht="18.75" customHeight="1">
      <c r="A12" s="9"/>
      <c r="B12" s="39"/>
      <c r="C12" s="39"/>
      <c r="D12" s="39"/>
      <c r="E12" s="40"/>
      <c r="F12" s="9"/>
      <c r="G12" s="41"/>
      <c r="H12" s="41"/>
      <c r="I12" s="41"/>
      <c r="J12" s="42"/>
      <c r="K12" s="41"/>
      <c r="L12" s="41"/>
      <c r="M12" s="41"/>
      <c r="N12" s="43"/>
    </row>
    <row r="13" spans="2:14" s="2" customFormat="1" ht="15">
      <c r="B13" s="74" t="s">
        <v>132</v>
      </c>
      <c r="C13" s="74"/>
      <c r="D13" s="74"/>
      <c r="E13" s="74"/>
      <c r="F13" s="74"/>
      <c r="G13" s="74"/>
      <c r="H13" s="74"/>
      <c r="I13" s="74"/>
      <c r="J13" s="74"/>
      <c r="K13" s="74"/>
      <c r="L13" s="74"/>
      <c r="M13" s="74"/>
      <c r="N13" s="74"/>
    </row>
    <row r="14" s="2" customFormat="1" ht="15">
      <c r="E14" s="37"/>
    </row>
    <row r="15" spans="2:14" s="2" customFormat="1" ht="15">
      <c r="B15" s="116" t="s">
        <v>232</v>
      </c>
      <c r="C15" s="116"/>
      <c r="D15" s="116"/>
      <c r="E15" s="116"/>
      <c r="F15" s="116"/>
      <c r="G15" s="116"/>
      <c r="H15" s="116"/>
      <c r="I15" s="116"/>
      <c r="J15" s="116"/>
      <c r="K15" s="116"/>
      <c r="L15" s="116"/>
      <c r="M15" s="116"/>
      <c r="N15" s="116"/>
    </row>
  </sheetData>
  <sheetProtection/>
  <mergeCells count="3">
    <mergeCell ref="G2:I2"/>
    <mergeCell ref="H6:I6"/>
    <mergeCell ref="B15:N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T60"/>
  <sheetViews>
    <sheetView showGridLines="0" view="pageBreakPreview" zoomScale="80" zoomScaleNormal="80" zoomScaleSheetLayoutView="80" zoomScalePageLayoutView="85" workbookViewId="0" topLeftCell="A1">
      <selection activeCell="B13" sqref="B13:N13"/>
    </sheetView>
  </sheetViews>
  <sheetFormatPr defaultColWidth="9.00390625" defaultRowHeight="12.75"/>
  <cols>
    <col min="1" max="1" width="5.125" style="1" customWidth="1"/>
    <col min="2" max="2" width="21.25390625" style="1" customWidth="1"/>
    <col min="3" max="3" width="18.00390625" style="1" customWidth="1"/>
    <col min="4" max="4" width="24.62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19.2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DFP.271.124.2020.KK</v>
      </c>
      <c r="N1" s="35" t="s">
        <v>57</v>
      </c>
      <c r="S1" s="2"/>
      <c r="T1" s="2"/>
    </row>
    <row r="2" spans="7:9" ht="15">
      <c r="G2" s="106"/>
      <c r="H2" s="106"/>
      <c r="I2" s="106"/>
    </row>
    <row r="3" ht="15">
      <c r="N3" s="35" t="s">
        <v>64</v>
      </c>
    </row>
    <row r="4" spans="2:17" ht="15">
      <c r="B4" s="4" t="s">
        <v>15</v>
      </c>
      <c r="C4" s="5">
        <v>4</v>
      </c>
      <c r="D4" s="6"/>
      <c r="E4" s="19"/>
      <c r="F4" s="9"/>
      <c r="G4" s="8" t="s">
        <v>20</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2</v>
      </c>
      <c r="H6" s="107">
        <f>SUM(N11:N11)</f>
        <v>0</v>
      </c>
      <c r="I6" s="108"/>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69" customFormat="1" ht="73.5" customHeight="1">
      <c r="A10" s="60" t="s">
        <v>40</v>
      </c>
      <c r="B10" s="60" t="s">
        <v>16</v>
      </c>
      <c r="C10" s="60" t="s">
        <v>17</v>
      </c>
      <c r="D10" s="60" t="s">
        <v>54</v>
      </c>
      <c r="E10" s="66" t="s">
        <v>140</v>
      </c>
      <c r="F10" s="67"/>
      <c r="G10" s="60" t="str">
        <f>"Nazwa handlowa /
"&amp;C10&amp;" / 
"&amp;D10</f>
        <v>Nazwa handlowa /
Dawka / 
Postać /Opakowanie</v>
      </c>
      <c r="H10" s="60" t="s">
        <v>58</v>
      </c>
      <c r="I10" s="60" t="str">
        <f>B10</f>
        <v>Skład</v>
      </c>
      <c r="J10" s="60" t="s">
        <v>59</v>
      </c>
      <c r="K10" s="60" t="s">
        <v>32</v>
      </c>
      <c r="L10" s="60" t="s">
        <v>33</v>
      </c>
      <c r="M10" s="60" t="s">
        <v>34</v>
      </c>
      <c r="N10" s="60" t="s">
        <v>18</v>
      </c>
    </row>
    <row r="11" spans="1:14" s="4" customFormat="1" ht="54.75" customHeight="1">
      <c r="A11" s="21" t="s">
        <v>71</v>
      </c>
      <c r="B11" s="57" t="s">
        <v>136</v>
      </c>
      <c r="C11" s="57" t="s">
        <v>137</v>
      </c>
      <c r="D11" s="57" t="s">
        <v>138</v>
      </c>
      <c r="E11" s="75">
        <v>20</v>
      </c>
      <c r="F11" s="21" t="s">
        <v>139</v>
      </c>
      <c r="G11" s="15" t="s">
        <v>55</v>
      </c>
      <c r="H11" s="5"/>
      <c r="I11" s="5"/>
      <c r="J11" s="5"/>
      <c r="K11" s="5"/>
      <c r="L11" s="15" t="str">
        <f>IF(K11=0,"0,00",IF(K11&gt;0,ROUND(E11/K11,2)))</f>
        <v>0,00</v>
      </c>
      <c r="M11" s="85">
        <v>0</v>
      </c>
      <c r="N11" s="17">
        <f>ROUND(L11*ROUND(M11,2),2)</f>
        <v>0</v>
      </c>
    </row>
    <row r="12" spans="1:14" s="4" customFormat="1" ht="12.75" customHeight="1">
      <c r="A12" s="9"/>
      <c r="B12" s="73"/>
      <c r="C12" s="73"/>
      <c r="D12" s="73"/>
      <c r="E12" s="76"/>
      <c r="F12" s="9"/>
      <c r="G12" s="41"/>
      <c r="H12" s="6"/>
      <c r="I12" s="6"/>
      <c r="J12" s="6"/>
      <c r="K12" s="6"/>
      <c r="L12" s="41"/>
      <c r="M12" s="6"/>
      <c r="N12" s="43"/>
    </row>
    <row r="13" spans="2:17" ht="17.25" customHeight="1">
      <c r="B13" s="93" t="s">
        <v>117</v>
      </c>
      <c r="C13" s="93"/>
      <c r="D13" s="93"/>
      <c r="E13" s="93"/>
      <c r="F13" s="93"/>
      <c r="G13" s="93"/>
      <c r="H13" s="93"/>
      <c r="I13" s="93"/>
      <c r="J13" s="93"/>
      <c r="K13" s="93"/>
      <c r="L13" s="93"/>
      <c r="M13" s="93"/>
      <c r="N13" s="93"/>
      <c r="Q13" s="1"/>
    </row>
    <row r="14" ht="15">
      <c r="Q14" s="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S78"/>
  <sheetViews>
    <sheetView showGridLines="0" view="pageBreakPreview" zoomScale="80" zoomScaleNormal="80" zoomScaleSheetLayoutView="80" zoomScalePageLayoutView="85" workbookViewId="0" topLeftCell="A4">
      <selection activeCell="L10" sqref="L10"/>
    </sheetView>
  </sheetViews>
  <sheetFormatPr defaultColWidth="9.00390625" defaultRowHeight="12.75"/>
  <cols>
    <col min="1" max="1" width="5.125" style="1" customWidth="1"/>
    <col min="2" max="2" width="18.00390625" style="1" customWidth="1"/>
    <col min="3" max="3" width="24.125" style="1" customWidth="1"/>
    <col min="4" max="4" width="24.75390625" style="1" customWidth="1"/>
    <col min="5" max="5" width="10.625" style="23" customWidth="1"/>
    <col min="6" max="6" width="12.875" style="1" customWidth="1"/>
    <col min="7" max="7" width="27.25390625" style="1" customWidth="1"/>
    <col min="8" max="8" width="17.625" style="1" customWidth="1"/>
    <col min="9" max="9" width="15.125" style="1" customWidth="1"/>
    <col min="10" max="10" width="19.875" style="1" customWidth="1"/>
    <col min="11" max="13" width="15.25390625" style="1" customWidth="1"/>
    <col min="14" max="14" width="20.125" style="1" customWidth="1"/>
    <col min="15" max="15" width="15.875" style="1" customWidth="1"/>
    <col min="16" max="16" width="15.875" style="3" customWidth="1"/>
    <col min="17" max="17" width="15.875" style="1" customWidth="1"/>
    <col min="18" max="19" width="14.25390625" style="1" customWidth="1"/>
    <col min="20" max="20" width="15.25390625" style="1" customWidth="1"/>
    <col min="21" max="16384" width="9.125" style="1" customWidth="1"/>
  </cols>
  <sheetData>
    <row r="1" spans="2:19" ht="15">
      <c r="B1" s="2" t="str">
        <f>'formularz oferty'!C4</f>
        <v>DFP.271.124.2020.KK</v>
      </c>
      <c r="M1" s="35" t="s">
        <v>57</v>
      </c>
      <c r="R1" s="2"/>
      <c r="S1" s="2"/>
    </row>
    <row r="2" spans="7:9" ht="15">
      <c r="G2" s="106"/>
      <c r="H2" s="106"/>
      <c r="I2" s="106"/>
    </row>
    <row r="3" ht="15">
      <c r="M3" s="35" t="s">
        <v>64</v>
      </c>
    </row>
    <row r="4" spans="2:16" ht="15">
      <c r="B4" s="4" t="s">
        <v>15</v>
      </c>
      <c r="C4" s="5">
        <v>5</v>
      </c>
      <c r="D4" s="6"/>
      <c r="E4" s="19"/>
      <c r="F4" s="9"/>
      <c r="G4" s="8" t="s">
        <v>20</v>
      </c>
      <c r="H4" s="9"/>
      <c r="I4" s="6"/>
      <c r="J4" s="9"/>
      <c r="K4" s="9"/>
      <c r="L4" s="9"/>
      <c r="M4" s="9"/>
      <c r="P4" s="1"/>
    </row>
    <row r="5" spans="2:16" ht="15">
      <c r="B5" s="4"/>
      <c r="C5" s="6"/>
      <c r="D5" s="6"/>
      <c r="E5" s="19"/>
      <c r="F5" s="9"/>
      <c r="G5" s="8"/>
      <c r="H5" s="9"/>
      <c r="I5" s="6"/>
      <c r="J5" s="9"/>
      <c r="K5" s="9"/>
      <c r="L5" s="9"/>
      <c r="M5" s="9"/>
      <c r="P5" s="1"/>
    </row>
    <row r="6" spans="1:16" ht="15">
      <c r="A6" s="4"/>
      <c r="B6" s="4"/>
      <c r="C6" s="10"/>
      <c r="D6" s="10"/>
      <c r="E6" s="19"/>
      <c r="F6" s="9"/>
      <c r="G6" s="11" t="s">
        <v>2</v>
      </c>
      <c r="H6" s="107">
        <f>SUM(N11:N11)</f>
        <v>0</v>
      </c>
      <c r="I6" s="108"/>
      <c r="P6" s="1"/>
    </row>
    <row r="7" spans="1:16" ht="15">
      <c r="A7" s="4"/>
      <c r="C7" s="9"/>
      <c r="D7" s="9"/>
      <c r="E7" s="19"/>
      <c r="F7" s="9"/>
      <c r="G7" s="9"/>
      <c r="H7" s="9"/>
      <c r="I7" s="9"/>
      <c r="J7" s="9"/>
      <c r="K7" s="9"/>
      <c r="P7" s="1"/>
    </row>
    <row r="8" spans="1:16" ht="15">
      <c r="A8" s="4"/>
      <c r="B8" s="12"/>
      <c r="C8" s="13"/>
      <c r="D8" s="13"/>
      <c r="E8" s="13"/>
      <c r="F8" s="13"/>
      <c r="G8" s="13"/>
      <c r="H8" s="13"/>
      <c r="I8" s="13"/>
      <c r="J8" s="13"/>
      <c r="K8" s="13"/>
      <c r="P8" s="1"/>
    </row>
    <row r="9" spans="2:16" ht="15">
      <c r="B9" s="4"/>
      <c r="P9" s="1"/>
    </row>
    <row r="10" spans="1:14" s="69" customFormat="1" ht="73.5" customHeight="1">
      <c r="A10" s="60" t="s">
        <v>40</v>
      </c>
      <c r="B10" s="60" t="s">
        <v>16</v>
      </c>
      <c r="C10" s="60" t="s">
        <v>17</v>
      </c>
      <c r="D10" s="60" t="s">
        <v>65</v>
      </c>
      <c r="E10" s="66" t="s">
        <v>143</v>
      </c>
      <c r="F10" s="67"/>
      <c r="G10" s="60" t="str">
        <f>"Nazwa handlowa /
"&amp;C10&amp;" / 
"&amp;D10</f>
        <v>Nazwa handlowa /
Dawka / 
Postać/ Opakowanie</v>
      </c>
      <c r="H10" s="70" t="s">
        <v>58</v>
      </c>
      <c r="I10" s="70" t="str">
        <f>B10</f>
        <v>Skład</v>
      </c>
      <c r="J10" s="70" t="s">
        <v>81</v>
      </c>
      <c r="K10" s="70" t="s">
        <v>32</v>
      </c>
      <c r="L10" s="60" t="s">
        <v>238</v>
      </c>
      <c r="M10" s="60" t="s">
        <v>34</v>
      </c>
      <c r="N10" s="60" t="s">
        <v>18</v>
      </c>
    </row>
    <row r="11" spans="1:14" s="4" customFormat="1" ht="140.25" customHeight="1">
      <c r="A11" s="21" t="s">
        <v>71</v>
      </c>
      <c r="B11" s="57" t="s">
        <v>126</v>
      </c>
      <c r="C11" s="57" t="s">
        <v>127</v>
      </c>
      <c r="D11" s="57" t="s">
        <v>128</v>
      </c>
      <c r="E11" s="52">
        <v>300</v>
      </c>
      <c r="F11" s="21" t="s">
        <v>139</v>
      </c>
      <c r="G11" s="45" t="s">
        <v>141</v>
      </c>
      <c r="H11" s="58"/>
      <c r="I11" s="58"/>
      <c r="J11" s="57" t="s">
        <v>142</v>
      </c>
      <c r="K11" s="58"/>
      <c r="L11" s="45" t="str">
        <f>IF(K11=0,"0,00",IF(K11&gt;0,ROUND(E11/K11,2)))</f>
        <v>0,00</v>
      </c>
      <c r="M11" s="85">
        <v>0</v>
      </c>
      <c r="N11" s="46">
        <f>ROUND(L11*ROUND(M11,2),2)</f>
        <v>0</v>
      </c>
    </row>
    <row r="12" spans="1:16" s="9" customFormat="1" ht="31.5" customHeight="1">
      <c r="A12" s="48"/>
      <c r="B12" s="117" t="s">
        <v>117</v>
      </c>
      <c r="C12" s="117"/>
      <c r="D12" s="117"/>
      <c r="E12" s="117"/>
      <c r="F12" s="117"/>
      <c r="G12" s="117"/>
      <c r="H12" s="117"/>
      <c r="I12" s="117"/>
      <c r="J12" s="49"/>
      <c r="K12" s="44"/>
      <c r="L12" s="49"/>
      <c r="M12" s="49"/>
      <c r="N12" s="50"/>
      <c r="P12" s="51"/>
    </row>
    <row r="13" ht="15">
      <c r="P13" s="1"/>
    </row>
    <row r="14" ht="15">
      <c r="P14" s="1"/>
    </row>
    <row r="15" ht="15">
      <c r="P15" s="1"/>
    </row>
    <row r="16" ht="15">
      <c r="P16" s="1"/>
    </row>
    <row r="17" ht="15">
      <c r="P17" s="1"/>
    </row>
    <row r="18" ht="15">
      <c r="P18" s="1"/>
    </row>
    <row r="19" ht="15">
      <c r="P19" s="1"/>
    </row>
    <row r="20" ht="15">
      <c r="P20" s="1"/>
    </row>
    <row r="21" ht="15">
      <c r="P21" s="1"/>
    </row>
    <row r="22" ht="15">
      <c r="P22" s="1"/>
    </row>
    <row r="23" ht="15">
      <c r="P23" s="1"/>
    </row>
    <row r="24" ht="15">
      <c r="P24" s="1"/>
    </row>
    <row r="25" ht="15">
      <c r="P25" s="1"/>
    </row>
    <row r="26" ht="15">
      <c r="P26" s="1"/>
    </row>
    <row r="27" ht="15">
      <c r="P27" s="1"/>
    </row>
    <row r="28" ht="15">
      <c r="P28" s="1"/>
    </row>
    <row r="29" ht="15">
      <c r="P29" s="1"/>
    </row>
    <row r="30" ht="15">
      <c r="P30" s="1"/>
    </row>
    <row r="31" ht="15">
      <c r="P31" s="1"/>
    </row>
    <row r="32" ht="15">
      <c r="P32" s="1"/>
    </row>
    <row r="33" ht="15">
      <c r="P33" s="1"/>
    </row>
    <row r="34" ht="15">
      <c r="P34" s="1"/>
    </row>
    <row r="35" ht="15">
      <c r="P35" s="1"/>
    </row>
    <row r="36" ht="15">
      <c r="P36" s="1"/>
    </row>
    <row r="37" ht="15">
      <c r="P37" s="1"/>
    </row>
    <row r="38" ht="15">
      <c r="P38" s="1"/>
    </row>
    <row r="39" ht="15">
      <c r="P39" s="1"/>
    </row>
    <row r="40" ht="15">
      <c r="P40" s="1"/>
    </row>
    <row r="41" ht="15">
      <c r="P41" s="1"/>
    </row>
    <row r="42" ht="15">
      <c r="P42" s="1"/>
    </row>
    <row r="43" ht="15">
      <c r="P43" s="1"/>
    </row>
    <row r="44" ht="15">
      <c r="P44" s="1"/>
    </row>
    <row r="45" ht="15">
      <c r="P45" s="1"/>
    </row>
    <row r="46" ht="15">
      <c r="P46" s="1"/>
    </row>
    <row r="47" ht="15">
      <c r="P47" s="1"/>
    </row>
    <row r="48" ht="15">
      <c r="P48" s="1"/>
    </row>
    <row r="49" ht="15">
      <c r="P49" s="1"/>
    </row>
    <row r="50" ht="15">
      <c r="P50" s="1"/>
    </row>
    <row r="51" ht="15">
      <c r="P51" s="1"/>
    </row>
    <row r="52" ht="15">
      <c r="P52" s="1"/>
    </row>
    <row r="53" ht="15">
      <c r="P53" s="1"/>
    </row>
    <row r="54" ht="15">
      <c r="P54" s="1"/>
    </row>
    <row r="55" ht="15">
      <c r="P55" s="1"/>
    </row>
    <row r="56" ht="15">
      <c r="P56" s="1"/>
    </row>
    <row r="57" ht="15">
      <c r="P57" s="1"/>
    </row>
    <row r="58" ht="15">
      <c r="P58" s="1"/>
    </row>
    <row r="59" ht="15">
      <c r="P59" s="1"/>
    </row>
    <row r="60" ht="15">
      <c r="P60" s="1"/>
    </row>
    <row r="61" ht="15">
      <c r="P61" s="1"/>
    </row>
    <row r="62" ht="15">
      <c r="P62" s="1"/>
    </row>
    <row r="63" ht="15">
      <c r="P63" s="1"/>
    </row>
    <row r="64" ht="15">
      <c r="P64" s="1"/>
    </row>
    <row r="65" ht="15">
      <c r="P65" s="1"/>
    </row>
    <row r="66" ht="15">
      <c r="P66" s="1"/>
    </row>
    <row r="67" ht="15">
      <c r="P67" s="1"/>
    </row>
    <row r="68" ht="15">
      <c r="P68" s="1"/>
    </row>
    <row r="69" ht="15">
      <c r="P69" s="1"/>
    </row>
    <row r="70" ht="15">
      <c r="P70" s="1"/>
    </row>
    <row r="71" ht="15">
      <c r="P71" s="1"/>
    </row>
    <row r="72" ht="15">
      <c r="P72" s="1"/>
    </row>
    <row r="73" ht="15">
      <c r="P73" s="1"/>
    </row>
    <row r="74" ht="15">
      <c r="P74" s="1"/>
    </row>
    <row r="75" ht="15">
      <c r="P75" s="1"/>
    </row>
    <row r="76" ht="15">
      <c r="P76" s="1"/>
    </row>
    <row r="77" ht="15">
      <c r="P77" s="1"/>
    </row>
    <row r="78" ht="15">
      <c r="P78" s="1"/>
    </row>
  </sheetData>
  <sheetProtection/>
  <mergeCells count="3">
    <mergeCell ref="G2:I2"/>
    <mergeCell ref="H6:I6"/>
    <mergeCell ref="B12:I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T82"/>
  <sheetViews>
    <sheetView showGridLines="0" view="pageBreakPreview" zoomScale="80" zoomScaleNormal="80" zoomScaleSheetLayoutView="80" zoomScalePageLayoutView="80" workbookViewId="0" topLeftCell="A1">
      <selection activeCell="J11" sqref="J11"/>
    </sheetView>
  </sheetViews>
  <sheetFormatPr defaultColWidth="9.00390625" defaultRowHeight="12.75"/>
  <cols>
    <col min="1" max="1" width="5.125" style="1" customWidth="1"/>
    <col min="2" max="2" width="20.25390625" style="1" customWidth="1"/>
    <col min="3" max="3" width="21.875" style="1" customWidth="1"/>
    <col min="4" max="4" width="21.7539062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21.00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DFP.271.124.2020.KK</v>
      </c>
      <c r="N1" s="35" t="s">
        <v>57</v>
      </c>
      <c r="S1" s="2"/>
      <c r="T1" s="2"/>
    </row>
    <row r="2" spans="7:9" ht="15">
      <c r="G2" s="106"/>
      <c r="H2" s="106"/>
      <c r="I2" s="106"/>
    </row>
    <row r="3" ht="15">
      <c r="N3" s="35" t="s">
        <v>64</v>
      </c>
    </row>
    <row r="4" spans="2:17" ht="15">
      <c r="B4" s="4" t="s">
        <v>15</v>
      </c>
      <c r="C4" s="5">
        <v>6</v>
      </c>
      <c r="D4" s="6"/>
      <c r="E4" s="19"/>
      <c r="F4" s="9"/>
      <c r="G4" s="8" t="s">
        <v>20</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2</v>
      </c>
      <c r="H6" s="107">
        <f>SUM(N11:N11)</f>
        <v>0</v>
      </c>
      <c r="I6" s="108"/>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69" customFormat="1" ht="73.5" customHeight="1">
      <c r="A10" s="60" t="s">
        <v>40</v>
      </c>
      <c r="B10" s="60" t="s">
        <v>16</v>
      </c>
      <c r="C10" s="60" t="s">
        <v>17</v>
      </c>
      <c r="D10" s="60" t="s">
        <v>54</v>
      </c>
      <c r="E10" s="66" t="s">
        <v>149</v>
      </c>
      <c r="F10" s="67"/>
      <c r="G10" s="60" t="str">
        <f>"Nazwa handlowa /
"&amp;C10&amp;" / 
"&amp;D10</f>
        <v>Nazwa handlowa /
Dawka / 
Postać /Opakowanie</v>
      </c>
      <c r="H10" s="60" t="s">
        <v>58</v>
      </c>
      <c r="I10" s="60" t="str">
        <f>B10</f>
        <v>Skład</v>
      </c>
      <c r="J10" s="70" t="s">
        <v>81</v>
      </c>
      <c r="K10" s="60" t="s">
        <v>151</v>
      </c>
      <c r="L10" s="60" t="s">
        <v>33</v>
      </c>
      <c r="M10" s="60" t="s">
        <v>34</v>
      </c>
      <c r="N10" s="60" t="s">
        <v>18</v>
      </c>
    </row>
    <row r="11" spans="1:14" ht="136.5" customHeight="1">
      <c r="A11" s="21" t="s">
        <v>3</v>
      </c>
      <c r="B11" s="33" t="s">
        <v>146</v>
      </c>
      <c r="C11" s="33" t="s">
        <v>147</v>
      </c>
      <c r="D11" s="33" t="s">
        <v>148</v>
      </c>
      <c r="E11" s="34">
        <v>3800</v>
      </c>
      <c r="F11" s="14" t="s">
        <v>72</v>
      </c>
      <c r="G11" s="15" t="s">
        <v>150</v>
      </c>
      <c r="H11" s="47"/>
      <c r="I11" s="47"/>
      <c r="J11" s="21" t="s">
        <v>224</v>
      </c>
      <c r="K11" s="15"/>
      <c r="L11" s="15" t="str">
        <f>IF(K11=0,"0,00",IF(K11&gt;0,ROUND(E11/K11,2)))</f>
        <v>0,00</v>
      </c>
      <c r="M11" s="84">
        <v>0</v>
      </c>
      <c r="N11" s="17">
        <f>ROUND(L11*ROUND(M11,2),2)</f>
        <v>0</v>
      </c>
    </row>
    <row r="12" s="2" customFormat="1" ht="15">
      <c r="E12" s="37"/>
    </row>
    <row r="13" spans="2:8" s="2" customFormat="1" ht="15.75" customHeight="1">
      <c r="B13" s="116" t="s">
        <v>117</v>
      </c>
      <c r="C13" s="116"/>
      <c r="D13" s="116"/>
      <c r="E13" s="116"/>
      <c r="F13" s="116"/>
      <c r="G13" s="118"/>
      <c r="H13" s="118"/>
    </row>
    <row r="14" ht="15">
      <c r="Q14" s="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row r="82" ht="15">
      <c r="Q82" s="1"/>
    </row>
  </sheetData>
  <sheetProtection/>
  <mergeCells count="3">
    <mergeCell ref="G2:I2"/>
    <mergeCell ref="H6:I6"/>
    <mergeCell ref="B13:H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T85"/>
  <sheetViews>
    <sheetView showGridLines="0" view="pageBreakPreview" zoomScale="80" zoomScaleNormal="80" zoomScaleSheetLayoutView="80" zoomScalePageLayoutView="80" workbookViewId="0" topLeftCell="A4">
      <selection activeCell="B11" sqref="B11"/>
    </sheetView>
  </sheetViews>
  <sheetFormatPr defaultColWidth="9.00390625" defaultRowHeight="12.75"/>
  <cols>
    <col min="1" max="1" width="5.125" style="1" customWidth="1"/>
    <col min="2" max="2" width="20.25390625" style="1" customWidth="1"/>
    <col min="3" max="3" width="21.875" style="1" customWidth="1"/>
    <col min="4" max="4" width="21.7539062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21.00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DFP.271.124.2020.KK</v>
      </c>
      <c r="N1" s="35" t="s">
        <v>57</v>
      </c>
      <c r="S1" s="2"/>
      <c r="T1" s="2"/>
    </row>
    <row r="2" spans="7:9" ht="15">
      <c r="G2" s="106"/>
      <c r="H2" s="106"/>
      <c r="I2" s="106"/>
    </row>
    <row r="3" ht="15">
      <c r="N3" s="35" t="s">
        <v>64</v>
      </c>
    </row>
    <row r="4" spans="2:17" ht="15">
      <c r="B4" s="4" t="s">
        <v>15</v>
      </c>
      <c r="C4" s="5">
        <v>7</v>
      </c>
      <c r="D4" s="6"/>
      <c r="E4" s="19"/>
      <c r="F4" s="9"/>
      <c r="G4" s="8" t="s">
        <v>20</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2</v>
      </c>
      <c r="H6" s="107">
        <f>SUM(N11:N11)</f>
        <v>0</v>
      </c>
      <c r="I6" s="108"/>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69" customFormat="1" ht="73.5" customHeight="1">
      <c r="A10" s="60" t="s">
        <v>40</v>
      </c>
      <c r="B10" s="60" t="s">
        <v>16</v>
      </c>
      <c r="C10" s="60" t="s">
        <v>17</v>
      </c>
      <c r="D10" s="60" t="s">
        <v>54</v>
      </c>
      <c r="E10" s="66" t="s">
        <v>155</v>
      </c>
      <c r="F10" s="67"/>
      <c r="G10" s="60" t="str">
        <f>"Nazwa handlowa /
"&amp;C10&amp;" / 
"&amp;D10</f>
        <v>Nazwa handlowa /
Dawka / 
Postać /Opakowanie</v>
      </c>
      <c r="H10" s="60" t="s">
        <v>58</v>
      </c>
      <c r="I10" s="60" t="str">
        <f>B10</f>
        <v>Skład</v>
      </c>
      <c r="J10" s="70" t="s">
        <v>81</v>
      </c>
      <c r="K10" s="60" t="s">
        <v>156</v>
      </c>
      <c r="L10" s="60" t="s">
        <v>33</v>
      </c>
      <c r="M10" s="60" t="s">
        <v>34</v>
      </c>
      <c r="N10" s="60" t="s">
        <v>18</v>
      </c>
    </row>
    <row r="11" spans="1:14" s="4" customFormat="1" ht="175.5" customHeight="1">
      <c r="A11" s="21" t="s">
        <v>71</v>
      </c>
      <c r="B11" s="57" t="s">
        <v>234</v>
      </c>
      <c r="C11" s="57" t="s">
        <v>152</v>
      </c>
      <c r="D11" s="57" t="s">
        <v>153</v>
      </c>
      <c r="E11" s="52">
        <v>500</v>
      </c>
      <c r="F11" s="21" t="s">
        <v>43</v>
      </c>
      <c r="G11" s="15" t="s">
        <v>55</v>
      </c>
      <c r="H11" s="5"/>
      <c r="I11" s="5"/>
      <c r="J11" s="58"/>
      <c r="K11" s="5"/>
      <c r="L11" s="15" t="str">
        <f>IF(K11=0,"0,00",IF(K11&gt;0,ROUND(E11/K11,2)))</f>
        <v>0,00</v>
      </c>
      <c r="M11" s="85">
        <v>0</v>
      </c>
      <c r="N11" s="17">
        <f>ROUND(L11*ROUND(M11,2),2)</f>
        <v>0</v>
      </c>
    </row>
    <row r="12" spans="2:14" s="2" customFormat="1" ht="15" customHeight="1">
      <c r="B12" s="120" t="s">
        <v>117</v>
      </c>
      <c r="C12" s="120"/>
      <c r="D12" s="120"/>
      <c r="E12" s="120"/>
      <c r="F12" s="120"/>
      <c r="G12" s="120"/>
      <c r="H12" s="120"/>
      <c r="I12" s="120"/>
      <c r="J12" s="120"/>
      <c r="K12" s="120"/>
      <c r="L12" s="120"/>
      <c r="M12" s="120"/>
      <c r="N12" s="120"/>
    </row>
    <row r="13" spans="2:14" s="2" customFormat="1" ht="15">
      <c r="B13" s="119"/>
      <c r="C13" s="119"/>
      <c r="D13" s="119"/>
      <c r="E13" s="119"/>
      <c r="F13" s="119"/>
      <c r="G13" s="119"/>
      <c r="H13" s="119"/>
      <c r="I13" s="119"/>
      <c r="J13" s="119"/>
      <c r="K13" s="119"/>
      <c r="L13" s="119"/>
      <c r="M13" s="119"/>
      <c r="N13" s="119"/>
    </row>
    <row r="14" spans="2:14" s="2" customFormat="1" ht="138" customHeight="1">
      <c r="B14" s="93" t="s">
        <v>233</v>
      </c>
      <c r="C14" s="93"/>
      <c r="D14" s="93"/>
      <c r="E14" s="93"/>
      <c r="F14" s="93"/>
      <c r="G14" s="93"/>
      <c r="H14" s="93"/>
      <c r="I14" s="93"/>
      <c r="J14" s="93"/>
      <c r="K14" s="93"/>
      <c r="L14" s="93"/>
      <c r="M14" s="93"/>
      <c r="N14" s="93"/>
    </row>
    <row r="15" spans="2:14" s="2" customFormat="1" ht="108" customHeight="1">
      <c r="B15" s="93" t="s">
        <v>154</v>
      </c>
      <c r="C15" s="93"/>
      <c r="D15" s="93"/>
      <c r="E15" s="93"/>
      <c r="F15" s="93"/>
      <c r="G15" s="93"/>
      <c r="H15" s="93"/>
      <c r="I15" s="93"/>
      <c r="J15" s="93"/>
      <c r="K15" s="93"/>
      <c r="L15" s="93"/>
      <c r="M15" s="93"/>
      <c r="N15" s="93"/>
    </row>
    <row r="16" spans="2:14" s="2" customFormat="1" ht="15">
      <c r="B16" s="119"/>
      <c r="C16" s="119"/>
      <c r="D16" s="119"/>
      <c r="E16" s="119"/>
      <c r="F16" s="119"/>
      <c r="G16" s="119"/>
      <c r="H16" s="119"/>
      <c r="I16" s="119"/>
      <c r="J16" s="119"/>
      <c r="K16" s="119"/>
      <c r="L16" s="119"/>
      <c r="M16" s="119"/>
      <c r="N16" s="119"/>
    </row>
    <row r="17" spans="2:6" s="2" customFormat="1" ht="15.75" customHeight="1">
      <c r="B17" s="116"/>
      <c r="C17" s="116"/>
      <c r="D17" s="116"/>
      <c r="E17" s="116"/>
      <c r="F17" s="116"/>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row r="82" ht="15">
      <c r="Q82" s="1"/>
    </row>
    <row r="83" ht="15">
      <c r="Q83" s="1"/>
    </row>
    <row r="84" ht="15">
      <c r="Q84" s="1"/>
    </row>
    <row r="85" ht="15">
      <c r="Q85" s="1"/>
    </row>
  </sheetData>
  <sheetProtection/>
  <mergeCells count="8">
    <mergeCell ref="G2:I2"/>
    <mergeCell ref="H6:I6"/>
    <mergeCell ref="B17:F17"/>
    <mergeCell ref="B13:N13"/>
    <mergeCell ref="B14:N14"/>
    <mergeCell ref="B15:N15"/>
    <mergeCell ref="B16:N16"/>
    <mergeCell ref="B12:N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T81"/>
  <sheetViews>
    <sheetView showGridLines="0" view="pageBreakPreview" zoomScale="80" zoomScaleNormal="80" zoomScaleSheetLayoutView="80" zoomScalePageLayoutView="80" workbookViewId="0" topLeftCell="A1">
      <selection activeCell="B13" sqref="B13:F13"/>
    </sheetView>
  </sheetViews>
  <sheetFormatPr defaultColWidth="9.00390625" defaultRowHeight="12.75"/>
  <cols>
    <col min="1" max="1" width="5.125" style="1" customWidth="1"/>
    <col min="2" max="2" width="20.25390625" style="1" customWidth="1"/>
    <col min="3" max="3" width="21.875" style="1" customWidth="1"/>
    <col min="4" max="4" width="21.7539062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21.00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DFP.271.124.2020.KK</v>
      </c>
      <c r="N1" s="35" t="s">
        <v>57</v>
      </c>
      <c r="S1" s="2"/>
      <c r="T1" s="2"/>
    </row>
    <row r="2" spans="7:9" ht="15">
      <c r="G2" s="106"/>
      <c r="H2" s="106"/>
      <c r="I2" s="106"/>
    </row>
    <row r="3" ht="15">
      <c r="N3" s="35" t="s">
        <v>64</v>
      </c>
    </row>
    <row r="4" spans="2:17" ht="15">
      <c r="B4" s="4" t="s">
        <v>15</v>
      </c>
      <c r="C4" s="5">
        <v>8</v>
      </c>
      <c r="D4" s="6"/>
      <c r="E4" s="19"/>
      <c r="F4" s="9"/>
      <c r="G4" s="8" t="s">
        <v>20</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2</v>
      </c>
      <c r="H6" s="107">
        <f>SUM(N11:N11)</f>
        <v>0</v>
      </c>
      <c r="I6" s="108"/>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69" customFormat="1" ht="73.5" customHeight="1">
      <c r="A10" s="60" t="s">
        <v>40</v>
      </c>
      <c r="B10" s="60" t="s">
        <v>16</v>
      </c>
      <c r="C10" s="60" t="s">
        <v>17</v>
      </c>
      <c r="D10" s="60" t="s">
        <v>54</v>
      </c>
      <c r="E10" s="66" t="s">
        <v>160</v>
      </c>
      <c r="F10" s="67"/>
      <c r="G10" s="60" t="str">
        <f>"Nazwa handlowa /
"&amp;C10&amp;" / 
"&amp;D10</f>
        <v>Nazwa handlowa /
Dawka / 
Postać /Opakowanie</v>
      </c>
      <c r="H10" s="60" t="s">
        <v>58</v>
      </c>
      <c r="I10" s="60" t="str">
        <f>B10</f>
        <v>Skład</v>
      </c>
      <c r="J10" s="70" t="s">
        <v>81</v>
      </c>
      <c r="K10" s="60" t="s">
        <v>32</v>
      </c>
      <c r="L10" s="60" t="s">
        <v>33</v>
      </c>
      <c r="M10" s="60" t="s">
        <v>34</v>
      </c>
      <c r="N10" s="60" t="s">
        <v>18</v>
      </c>
    </row>
    <row r="11" spans="1:14" s="4" customFormat="1" ht="130.5" customHeight="1">
      <c r="A11" s="21" t="s">
        <v>71</v>
      </c>
      <c r="B11" s="21" t="s">
        <v>157</v>
      </c>
      <c r="C11" s="21" t="s">
        <v>158</v>
      </c>
      <c r="D11" s="21" t="s">
        <v>159</v>
      </c>
      <c r="E11" s="52">
        <v>210</v>
      </c>
      <c r="F11" s="21" t="s">
        <v>139</v>
      </c>
      <c r="G11" s="15" t="s">
        <v>55</v>
      </c>
      <c r="H11" s="5"/>
      <c r="I11" s="5"/>
      <c r="J11" s="58"/>
      <c r="K11" s="5"/>
      <c r="L11" s="15" t="str">
        <f>IF(K11=0,"0,00",IF(K11&gt;0,ROUND(E11/K11,2)))</f>
        <v>0,00</v>
      </c>
      <c r="M11" s="85">
        <v>0</v>
      </c>
      <c r="N11" s="17">
        <f>ROUND(L11*ROUND(M11,2),2)</f>
        <v>0</v>
      </c>
    </row>
    <row r="12" s="2" customFormat="1" ht="15">
      <c r="E12" s="37"/>
    </row>
    <row r="13" spans="2:6" s="2" customFormat="1" ht="15.75" customHeight="1">
      <c r="B13" s="116" t="s">
        <v>161</v>
      </c>
      <c r="C13" s="116"/>
      <c r="D13" s="116"/>
      <c r="E13" s="116"/>
      <c r="F13" s="116"/>
    </row>
    <row r="14" ht="15">
      <c r="Q14" s="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Katarzyna Kowalczyk</cp:lastModifiedBy>
  <cp:lastPrinted>2020-09-11T09:29:14Z</cp:lastPrinted>
  <dcterms:created xsi:type="dcterms:W3CDTF">2003-05-16T10:10:29Z</dcterms:created>
  <dcterms:modified xsi:type="dcterms:W3CDTF">2020-09-11T09:29:20Z</dcterms:modified>
  <cp:category/>
  <cp:version/>
  <cp:contentType/>
  <cp:contentStatus/>
</cp:coreProperties>
</file>