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3620" tabRatio="818" activeTab="0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  <sheet name="część (11)" sheetId="12" r:id="rId12"/>
    <sheet name="część (12)" sheetId="13" r:id="rId13"/>
    <sheet name="część (13)" sheetId="14" r:id="rId14"/>
    <sheet name="część (14)" sheetId="15" r:id="rId15"/>
    <sheet name="część (15)" sheetId="16" r:id="rId16"/>
    <sheet name="część (16)" sheetId="17" r:id="rId17"/>
    <sheet name="część (17)" sheetId="18" r:id="rId18"/>
    <sheet name="część (18)" sheetId="19" r:id="rId19"/>
    <sheet name="część (19)" sheetId="20" r:id="rId20"/>
    <sheet name="część (20)" sheetId="21" r:id="rId21"/>
    <sheet name="część (21)" sheetId="22" r:id="rId22"/>
  </sheets>
  <definedNames>
    <definedName name="_xlnm.Print_Area" localSheetId="10">'część (10)'!$A$1:$N$13</definedName>
  </definedNames>
  <calcPr fullCalcOnLoad="1"/>
</workbook>
</file>

<file path=xl/sharedStrings.xml><?xml version="1.0" encoding="utf-8"?>
<sst xmlns="http://schemas.openxmlformats.org/spreadsheetml/2006/main" count="755" uniqueCount="179">
  <si>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</si>
  <si>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</si>
  <si>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</si>
  <si>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</si>
  <si>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</si>
  <si>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</si>
  <si>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</si>
  <si>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</si>
  <si>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</si>
  <si>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</si>
  <si>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</si>
  <si>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</si>
  <si>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</si>
  <si>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</si>
  <si>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Skład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</si>
  <si>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</si>
  <si>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</si>
  <si>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</si>
  <si>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</si>
  <si>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</si>
  <si>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</si>
  <si>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</si>
  <si>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</si>
  <si>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</si>
  <si>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</si>
  <si>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</si>
  <si>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</si>
  <si>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</si>
  <si>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</si>
  <si>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</si>
  <si>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</si>
  <si>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Ilość sztuk w opakowaniu jednostkowym</t>
  </si>
  <si>
    <t>Oferowana ilość opakowań jednostkowych</t>
  </si>
  <si>
    <t>Cena brutto jednego opakowania jednostkowego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</si>
  <si>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</si>
  <si>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</si>
  <si>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</si>
  <si>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</si>
  <si>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</si>
  <si>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</si>
  <si>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</si>
  <si>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sztuk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</si>
  <si>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</si>
  <si>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</si>
  <si>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</si>
  <si>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</si>
  <si>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</si>
  <si>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</si>
  <si>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</si>
  <si>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</si>
  <si>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</si>
  <si>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</si>
  <si>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</si>
  <si>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</si>
  <si>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>Załącznik nr 1 do specyfikacji</t>
  </si>
  <si>
    <t>załącznik nr 1a do specyfikacji</t>
  </si>
  <si>
    <t>Kod EAN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</si>
  <si>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</si>
  <si>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</si>
  <si>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Oświadczamy, że zamierzamy powierzyć następujące części zamówienia podwykonawcom i jednocześnie podajemy nazwy (firmy) podwykonawców*:</t>
  </si>
  <si>
    <t>Wytwórca</t>
  </si>
  <si>
    <t>załącznik nr …… do umowy</t>
  </si>
  <si>
    <t>część 9</t>
  </si>
  <si>
    <t>500 ml</t>
  </si>
  <si>
    <t>* wymagany jeden wytwórca</t>
  </si>
  <si>
    <t>DFP.271.172.2018.KK</t>
  </si>
  <si>
    <t>część 10</t>
  </si>
  <si>
    <t>część 11</t>
  </si>
  <si>
    <t>część 12</t>
  </si>
  <si>
    <t>część 13</t>
  </si>
  <si>
    <t>część 14</t>
  </si>
  <si>
    <t>część 15</t>
  </si>
  <si>
    <t>część 16</t>
  </si>
  <si>
    <t>część 17</t>
  </si>
  <si>
    <t>część 18</t>
  </si>
  <si>
    <t>część 19</t>
  </si>
  <si>
    <t>część 20</t>
  </si>
  <si>
    <t>część 21</t>
  </si>
  <si>
    <t>Oświadczamy, że oferowane przez nas wyroby medyczne są dopuszczone do obrotu i używania na terenie Polski na zasadach określonych w ustawie o wyrobach medycznych. Jednocześnie oświadczamy, że na każdorazowe wezwanie Zamawiającego przedstawimy dokumenty dopuszczające do obrotu i używania na terenie Polski.  (dotyczy wykonawców oferujących wyroby medyczne)</t>
  </si>
  <si>
    <t xml:space="preserve">
Wymiary </t>
  </si>
  <si>
    <t>5-6 cm x 7 cm</t>
  </si>
  <si>
    <t>Jednosta miary</t>
  </si>
  <si>
    <t xml:space="preserve">Ilość szt. </t>
  </si>
  <si>
    <t xml:space="preserve">szt. </t>
  </si>
  <si>
    <t>Nazwa handlowa:
Wymiary:
Jednostka miary:</t>
  </si>
  <si>
    <t>10 cm x 15 cm</t>
  </si>
  <si>
    <t>10-20 cm x 25-30 cm</t>
  </si>
  <si>
    <t>Hydrożel z alginatem sodowym do autolitycznego usuwania martwicy z mozliwością pozostawienia na ranie do 3 dni*</t>
  </si>
  <si>
    <t>15g</t>
  </si>
  <si>
    <t>25g</t>
  </si>
  <si>
    <t>Jałowy opatrunek bakteriobójczy nasączony 10% rozpuszczalnym żelem jodoformowym*</t>
  </si>
  <si>
    <t xml:space="preserve"> 5 cm x 5 cm</t>
  </si>
  <si>
    <t>9,5 cm x 9,5 cm</t>
  </si>
  <si>
    <t>*wymagany jesen wytwórca</t>
  </si>
  <si>
    <t>*wymagany jeden wytwórca</t>
  </si>
  <si>
    <t>10 cm x 20 cm</t>
  </si>
  <si>
    <t>Jałowy kompres alginianowy do leczenia ran zakażonych, silnie sączących, objętych martwicą*</t>
  </si>
  <si>
    <t>Jałowy opatrunek hydrokoloidowy samoprzylepny, półprzepuszczalny do leczenia ran z małym lub średnim wysiękiem*</t>
  </si>
  <si>
    <t>10 cm x 10 cm</t>
  </si>
  <si>
    <t>15 cm x 15 cm</t>
  </si>
  <si>
    <t>20 cm x 20 cm</t>
  </si>
  <si>
    <t>7-8 cm x 9-12 cm</t>
  </si>
  <si>
    <t>Jałowy opatrunek hydrokoloidowy samoprzylepny, półprzepuszczalny do leczenia ran z małym lub średnim wysiękiem na pięty i łokcie</t>
  </si>
  <si>
    <t xml:space="preserve">20 cm x 22,5 cm </t>
  </si>
  <si>
    <t>Jałowy opatrunek hydrokoloidowy samoprzylepny, półprzepuszczalny do leczenia ran z małym lub średnim wysiękiem na okolice krzyżowe</t>
  </si>
  <si>
    <t>5 cm x 5 cm</t>
  </si>
  <si>
    <t>Opatrunek wykonany w technologii typu Hydrofiber z dodatkiem srebra jonowego wbudowanego w strukturę włókien*</t>
  </si>
  <si>
    <t>20 cm x 30 cm</t>
  </si>
  <si>
    <t>Opatrunek chłonny hydrowłóknisty zbudowany z karbometylocelulozy sodowej, wzmocniony włóknami elastanu, zawierający 1,2% srebra jonowego, EDTA i BeC*</t>
  </si>
  <si>
    <t>Jałowy opatrunek wykonany z hydrobofobowej siatki polamidowej pokrytej srebrem metalicznym do ran zakażonych*</t>
  </si>
  <si>
    <t>Jałowy opatrunek zawierający PHMB (chlorowodorek poliheksametylenu biguanidyny) do leczenia ran zakażonych, aktywowany roztworem Ringera już w procesie produkcji, wymagajacych aktywnego oczyszczania i likwidowania martwicy 72-godzinny przeznaczony do ran powierzchniowych*</t>
  </si>
  <si>
    <t>7,5 cm x 7,5 cm</t>
  </si>
  <si>
    <t>Jałowy opatrunek zawierający PHMB (chlorowodorek poliheksametylenu biguanidyny) do leczenia ran zakażonych, aktywowany roztworem Ringera już w procesie produkcji, wymagajacych aktywnego oczyszczania i likwidowania martwicy 72-godzinny przeznaczony do ran głębokich, szczelinowych, podminowanych*</t>
  </si>
  <si>
    <t>1000 ml</t>
  </si>
  <si>
    <t>Postać/opakowanie</t>
  </si>
  <si>
    <t>zbiornik z żelem 1000 ml</t>
  </si>
  <si>
    <t>zbiornik z żelem 500 ml</t>
  </si>
  <si>
    <t xml:space="preserve"> 26 x 15 x 3,2 cm</t>
  </si>
  <si>
    <t>W skład zestawu wchodzi: opatrunek 26 x 15 x 3,2 cm, podkładka, folia samoprzylepna</t>
  </si>
  <si>
    <t>18 x 12,5 x 3,2 cm</t>
  </si>
  <si>
    <t>W skład zestawu wchodzi: opatrunek 18 x 12,5 x 3,2 cm, podkładka, folia samoprzylepna</t>
  </si>
  <si>
    <t>Opatrunek hydrożelowy*</t>
  </si>
  <si>
    <t>Paroprzepuszczalny film poliuretanowy z adhezyjną warstwą silikonową, stosowany w podciśnieniowej terapii ran*</t>
  </si>
  <si>
    <t>6 x 12 cm</t>
  </si>
  <si>
    <t xml:space="preserve">opatrunek/szt. </t>
  </si>
  <si>
    <t xml:space="preserve">op. x 2szt. </t>
  </si>
  <si>
    <t>10 x 12 cmm</t>
  </si>
  <si>
    <t>12 x 12 cm</t>
  </si>
  <si>
    <t>12 x 24 cm</t>
  </si>
  <si>
    <t>28 x 22 cm</t>
  </si>
  <si>
    <t>15 cm x 20 cm</t>
  </si>
  <si>
    <t xml:space="preserve">12 cm x 35 cm </t>
  </si>
  <si>
    <t>15 cm x 17 cm x 2 szt.</t>
  </si>
  <si>
    <t>Postać / opakowanie</t>
  </si>
  <si>
    <t>Jałowy opatrunek z pianki poliuretanowej, nieprzylepny*</t>
  </si>
  <si>
    <t>Postać/opakownaie</t>
  </si>
  <si>
    <t>opatrunek/sztuka</t>
  </si>
  <si>
    <t>* wymagany jedn wytwórca</t>
  </si>
  <si>
    <t>990-1000ml</t>
  </si>
  <si>
    <t>płyn</t>
  </si>
  <si>
    <t>Postać / Opakowanie</t>
  </si>
  <si>
    <t>Dostawa wyrobów medycznych do Apteki Szpitala Uniwersyteckiego w Krakowie</t>
  </si>
  <si>
    <t xml:space="preserve">10. </t>
  </si>
  <si>
    <t>Hasło dostępu do pliku JEDZ przekazanego pocztą elektroniczną: ………………………….</t>
  </si>
  <si>
    <r>
      <t>Jednost</t>
    </r>
    <r>
      <rPr>
        <b/>
        <sz val="11"/>
        <color indexed="10"/>
        <rFont val="Times New Roman"/>
        <family val="1"/>
      </rPr>
      <t>k</t>
    </r>
    <r>
      <rPr>
        <b/>
        <sz val="11"/>
        <rFont val="Times New Roman"/>
        <family val="1"/>
      </rPr>
      <t>a miary</t>
    </r>
  </si>
  <si>
    <r>
      <t xml:space="preserve">10 </t>
    </r>
    <r>
      <rPr>
        <sz val="11"/>
        <color indexed="8"/>
        <rFont val="Times New Roman"/>
        <family val="1"/>
      </rPr>
      <t>cm</t>
    </r>
    <r>
      <rPr>
        <sz val="11"/>
        <rFont val="Times New Roman"/>
        <family val="1"/>
      </rPr>
      <t xml:space="preserve"> x 10 cm </t>
    </r>
  </si>
  <si>
    <r>
      <t xml:space="preserve">15 </t>
    </r>
    <r>
      <rPr>
        <sz val="11"/>
        <color indexed="8"/>
        <rFont val="Times New Roman"/>
        <family val="1"/>
      </rPr>
      <t>cm</t>
    </r>
    <r>
      <rPr>
        <sz val="11"/>
        <rFont val="Times New Roman"/>
        <family val="1"/>
      </rPr>
      <t xml:space="preserve"> x 15 cm lub 10 </t>
    </r>
    <r>
      <rPr>
        <sz val="11"/>
        <color indexed="8"/>
        <rFont val="Times New Roman"/>
        <family val="1"/>
      </rPr>
      <t>cm</t>
    </r>
    <r>
      <rPr>
        <sz val="11"/>
        <rFont val="Times New Roman"/>
        <family val="1"/>
      </rPr>
      <t xml:space="preserve"> x 20 cm </t>
    </r>
  </si>
  <si>
    <t>opakowań a 2 szt</t>
  </si>
  <si>
    <t>Roztwór aktywnego oksydantu o pH 6,0 - 8,0 i zakresie stężeń podchlorynu sodu mieszczącym się w granicach 0,004% -  0,005%*</t>
  </si>
  <si>
    <t>Gaza nasaczona poliheksametylenobiguamidem 0,2 %,  o charakterze przeciwdrobnoustrojowym</t>
  </si>
  <si>
    <t>10-12 cm x 12 cm</t>
  </si>
  <si>
    <t>Jednostka miary</t>
  </si>
  <si>
    <t>Jałowy opatrunek z błony poliuretanowej, przeźroczysty, połprzepuszczalny, wodoodporny, elastyczny, pokryty hipoalergicznym klejem akrylowym</t>
  </si>
  <si>
    <t>Jałowy opatrunek z błony poliuretanowej, przeźroczysty, połprzepuszczalny, wodoodporny, elastyczny, pokryty hipoalergicznym klejem akrylowym*</t>
  </si>
  <si>
    <t>Jałowy opatrunek wykonany z siatki bawełnianej o dużych oczkach, impregnowany parafiną, nie zawierający składników czynnych i uczulających*</t>
  </si>
  <si>
    <t>Jałowy opatrunek wykonany z siatki bawełnianej o dużych oczkach, impregnowany wazeliną, nie zawierający składników czynnych i uczulających*</t>
  </si>
  <si>
    <t>15 cm x15 cm</t>
  </si>
  <si>
    <t>Jednoskta miary</t>
  </si>
  <si>
    <t>10,0 -10,5 cm x 19 cm -20 cm</t>
  </si>
  <si>
    <r>
      <t>Jałowy opatrunek z weglem aktywowanym impregnowany srebrem, aktywny na MRSA eliminujacy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nieprzyjemny zapach z rany*</t>
    </r>
  </si>
  <si>
    <r>
      <t>Jałowy opatrunek z weglem aktywowanym impregnowany srebrem, aktywny na MRSA eliminujący nieprzyjemny</t>
    </r>
    <r>
      <rPr>
        <sz val="11"/>
        <rFont val="Times New Roman"/>
        <family val="1"/>
      </rPr>
      <t xml:space="preserve"> zapach z rany*</t>
    </r>
  </si>
  <si>
    <r>
      <t xml:space="preserve">10,0 -10,5 cm x </t>
    </r>
    <r>
      <rPr>
        <sz val="11"/>
        <rFont val="Times New Roman"/>
        <family val="1"/>
      </rPr>
      <t>10,0-10,5 cm</t>
    </r>
  </si>
  <si>
    <r>
      <t xml:space="preserve">10 </t>
    </r>
    <r>
      <rPr>
        <strike/>
        <sz val="11"/>
        <rFont val="Times New Roman"/>
        <family val="1"/>
      </rPr>
      <t>cm</t>
    </r>
    <r>
      <rPr>
        <sz val="11"/>
        <rFont val="Times New Roman"/>
        <family val="1"/>
      </rPr>
      <t xml:space="preserve"> x 15 </t>
    </r>
    <r>
      <rPr>
        <strike/>
        <sz val="11"/>
        <rFont val="Times New Roman"/>
        <family val="1"/>
      </rPr>
      <t>cm</t>
    </r>
    <r>
      <rPr>
        <sz val="11"/>
        <rFont val="Times New Roman"/>
        <family val="1"/>
      </rPr>
      <t xml:space="preserve"> x 1 cm</t>
    </r>
  </si>
  <si>
    <r>
      <t xml:space="preserve">W skład zestawu wchodzi: opatrunek 10 </t>
    </r>
    <r>
      <rPr>
        <strike/>
        <sz val="11"/>
        <rFont val="Times New Roman"/>
        <family val="1"/>
      </rPr>
      <t>cm</t>
    </r>
    <r>
      <rPr>
        <sz val="11"/>
        <rFont val="Times New Roman"/>
        <family val="1"/>
      </rPr>
      <t xml:space="preserve"> x 15 </t>
    </r>
    <r>
      <rPr>
        <strike/>
        <sz val="11"/>
        <rFont val="Times New Roman"/>
        <family val="1"/>
      </rPr>
      <t>cm</t>
    </r>
    <r>
      <rPr>
        <sz val="11"/>
        <rFont val="Times New Roman"/>
        <family val="1"/>
      </rPr>
      <t xml:space="preserve"> x 1 cm</t>
    </r>
    <r>
      <rPr>
        <strike/>
        <sz val="11"/>
        <rFont val="Times New Roman"/>
        <family val="1"/>
      </rPr>
      <t>m</t>
    </r>
    <r>
      <rPr>
        <sz val="11"/>
        <rFont val="Times New Roman"/>
        <family val="1"/>
      </rPr>
      <t>, podkładka, folia samoprzylepna</t>
    </r>
  </si>
  <si>
    <r>
      <t xml:space="preserve">Zestaw opatrunkowy jałowy hydrofilowy z mikroporowej pianki z polialkoholu winylowego </t>
    </r>
    <r>
      <rPr>
        <sz val="11"/>
        <rFont val="Times New Roman"/>
        <family val="1"/>
      </rPr>
      <t>nasączony wodą sterylną utrzymujący wilgoć w obrebie rany, odporny na rozciąganie, do osłonięcia dużych naczyń i narzadów o wymiarach,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minimum 10 x 15 x 1 cm. Zawierający: opatrunek10 x 15 x 1 cm, podkładkafolia samoprzylepn</t>
    </r>
    <r>
      <rPr>
        <strike/>
        <sz val="11"/>
        <rFont val="Times New Roman"/>
        <family val="1"/>
      </rPr>
      <t>a</t>
    </r>
    <r>
      <rPr>
        <sz val="11"/>
        <rFont val="Times New Roman"/>
        <family val="1"/>
      </rPr>
      <t xml:space="preserve"> *</t>
    </r>
  </si>
  <si>
    <r>
      <t>Zestaw opatrunkowy piankowy/gąbkowy ze srebrem duży zawierający: - podkładkę z przeźroczystym drenem odprowadzającym wydzielinę z folią samoprzylepną,</t>
    </r>
    <r>
      <rPr>
        <sz val="11"/>
        <rFont val="Times New Roman"/>
        <family val="1"/>
      </rPr>
      <t xml:space="preserve"> i zaciskiem do drenu oraz złączem drenu do podłączenia do drenu zbiornika, - jałowy opatrunek piankowy/gąbkowy ze srebrem o wymiarach 26 x 15 x 3,2 cm; - samoprzylepna folia do mocowania i uszczelniania opatrunku -</t>
    </r>
    <r>
      <rPr>
        <sz val="11"/>
        <rFont val="Times New Roman"/>
        <family val="1"/>
      </rPr>
      <t xml:space="preserve"> 2 szt. *</t>
    </r>
  </si>
  <si>
    <r>
      <t>Zestaw opatrunkowy piankowy/gąbkowy ze srebrem średni zawierający: - podkładkę z przeźroczystym drenem odprowadzającym wydzielinę z folią samoprzylepną</t>
    </r>
    <r>
      <rPr>
        <sz val="11"/>
        <rFont val="Times New Roman"/>
        <family val="1"/>
      </rPr>
      <t xml:space="preserve"> i zaciskiem do drenu oraz złączem drenu do podłączenia do drenu zbiornika, - jałowy opatrunek piankowy/gabkowy w wymiarach 18 x 12,5 x 3,2 cm; - samoprzylepna folia do mocowania i uszczelniania opatrunku -</t>
    </r>
    <r>
      <rPr>
        <sz val="11"/>
        <rFont val="Times New Roman"/>
        <family val="1"/>
      </rPr>
      <t xml:space="preserve"> 2 szt. *</t>
    </r>
  </si>
  <si>
    <r>
      <t>Zestaw opatrunkowy piankowy/gąbkowy średni zawierający: - podkładkę z przeźroczystym drenem odprowadzającym wydzielinę z folią samoprzylepną, złączem drenu do podłączenia do drenu zbiornika, - jałowy opatrunek piankowy/gąbkowy w wymiarach 18 x 12,5 x 3,2 cm; - samoprzylepna folia do mocowania i uszczelniania opatrunku -</t>
    </r>
    <r>
      <rPr>
        <sz val="11"/>
        <rFont val="Times New Roman"/>
        <family val="1"/>
      </rPr>
      <t xml:space="preserve"> 2 szt. *</t>
    </r>
  </si>
  <si>
    <r>
      <t>Zestaw opatrunkowy piankowy/gąbkowy duży zawierający: - podkładkę z przeźroczystym drenem odprowadzającym wydzielinę z folią samoprzylepną, złączem drenu do podłączenia do drenu zbiornika, - jałowy opatrunek piankowy/gąbkowy</t>
    </r>
    <r>
      <rPr>
        <sz val="11"/>
        <rFont val="Times New Roman"/>
        <family val="1"/>
      </rPr>
      <t xml:space="preserve"> o wymiarach w zakresie 26 x 15 x 3,2 cm; - samoprzylepna folia do mocowania i uszczelniania opatrunku - min. 2 szt. *</t>
    </r>
  </si>
  <si>
    <r>
      <t xml:space="preserve">Jednorazowy zbiornik o pojemnosci 500 ml na wydzielinę z przeźroczystym drenem, 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z możliwością zablokowania światła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 xml:space="preserve"> drenu i złączem do podłączenia do drenu podkładki odprowadzającej wydzielinę,  oraz </t>
    </r>
    <r>
      <rPr>
        <sz val="11"/>
        <rFont val="Times New Roman"/>
        <family val="1"/>
      </rPr>
      <t>filtrem  przeciwbakteryjnym. *</t>
    </r>
  </si>
  <si>
    <r>
      <t xml:space="preserve">Jednorazowy zbiornik o pojemnosci 1000 ml na wydzielinę z przeźroczystym drenem , zaciskiem drenu i złaczem do podłączenia do drenu podkładki odprowadzającej wydzielinę, ze środkiem żelujacym wydzielinę oraz 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filtrem   przeciwbakteryjnym. *</t>
    </r>
  </si>
  <si>
    <t>Gaza impregnowana poliheksametylenobgiuamidem 0,2%, stosowana w podciśnieniowej terapii ran</t>
  </si>
  <si>
    <t>Ilość</t>
  </si>
  <si>
    <t>Oferowana ilość opakowań 2 szt</t>
  </si>
  <si>
    <r>
      <t>Ilość</t>
    </r>
    <r>
      <rPr>
        <b/>
        <strike/>
        <sz val="11"/>
        <color indexed="10"/>
        <rFont val="Times New Roman"/>
        <family val="1"/>
      </rPr>
      <t xml:space="preserve"> </t>
    </r>
  </si>
  <si>
    <r>
      <t>5 cm x 5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cm</t>
    </r>
  </si>
  <si>
    <r>
      <t>10 x 10 lub 10,2 x 10,2</t>
    </r>
    <r>
      <rPr>
        <sz val="11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>cm</t>
    </r>
  </si>
  <si>
    <r>
      <t xml:space="preserve">Oświadczam, że wybór niniejszej oferty będzie prowadził do powstania u Zamawiającego obowiązku podatkowego zgodnie z przepisami o podatku od towarów i usług w zakresie*:  ................………………………………………………
</t>
    </r>
    <r>
      <rPr>
        <i/>
        <sz val="10"/>
        <rFont val="Times New Roman"/>
        <family val="1"/>
      </rPr>
      <t xml:space="preserve">*Jeżeli wykonawca nie poda powyższej informacji to Zamawiający przyjmie, że wybór oferty nie będzie prowadził do powstania u Zamawiającego obowiązku podatkowego zgodnie z przepisami o podatku od towarów i usług. </t>
    </r>
  </si>
  <si>
    <t>Oświadczamy, że zamówienie będziemy wykonywać do czasu wyczerpania kwoty wynagrodzenia umownego, nie dłużej jednak niż przez 24 miesiące.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</si>
</sst>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trike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2"/>
      <name val="Times New Roman"/>
      <family val="1"/>
    </font>
    <font>
      <b/>
      <strike/>
      <sz val="11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trike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FF0000"/>
      <name val="Times New Roman"/>
      <family val="1"/>
    </font>
    <font>
      <strike/>
      <sz val="11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3" fillId="0" borderId="0">
      <alignment/>
      <protection/>
    </xf>
    <xf numFmtId="0" fontId="4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Fill="1" applyAlignment="1" applyProtection="1">
      <alignment horizontal="left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5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3" fontId="5" fillId="0" borderId="0" xfId="0" applyNumberFormat="1" applyFont="1" applyFill="1" applyAlignment="1" applyProtection="1">
      <alignment horizontal="left" vertical="top"/>
      <protection locked="0"/>
    </xf>
    <xf numFmtId="3" fontId="5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1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left" vertical="top" wrapText="1"/>
      <protection locked="0"/>
    </xf>
    <xf numFmtId="44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5" fillId="0" borderId="10" xfId="0" applyNumberFormat="1" applyFont="1" applyFill="1" applyBorder="1" applyAlignment="1" applyProtection="1">
      <alignment horizontal="left" vertical="top" wrapText="1"/>
      <protection locked="0"/>
    </xf>
    <xf numFmtId="3" fontId="5" fillId="0" borderId="10" xfId="0" applyNumberFormat="1" applyFont="1" applyFill="1" applyBorder="1" applyAlignment="1" applyProtection="1">
      <alignment horizontal="right" vertical="top" wrapText="1"/>
      <protection locked="0"/>
    </xf>
    <xf numFmtId="0" fontId="4" fillId="0" borderId="10" xfId="0" applyFont="1" applyFill="1" applyBorder="1" applyAlignment="1">
      <alignment horizontal="left" vertical="top" wrapText="1"/>
    </xf>
    <xf numFmtId="3" fontId="4" fillId="0" borderId="10" xfId="42" applyNumberFormat="1" applyFont="1" applyFill="1" applyBorder="1" applyAlignment="1">
      <alignment horizontal="left" vertical="top" wrapText="1"/>
    </xf>
    <xf numFmtId="0" fontId="4" fillId="0" borderId="0" xfId="0" applyFont="1" applyFill="1" applyAlignment="1" applyProtection="1">
      <alignment horizontal="right" vertical="top"/>
      <protection locked="0"/>
    </xf>
    <xf numFmtId="44" fontId="4" fillId="0" borderId="0" xfId="68" applyNumberFormat="1" applyFont="1" applyFill="1" applyBorder="1" applyAlignment="1" applyProtection="1">
      <alignment horizontal="left" vertical="top" wrapText="1"/>
      <protection locked="0"/>
    </xf>
    <xf numFmtId="44" fontId="4" fillId="6" borderId="10" xfId="68" applyNumberFormat="1" applyFont="1" applyFill="1" applyBorder="1" applyAlignment="1" applyProtection="1">
      <alignment horizontal="left" vertical="top" wrapText="1"/>
      <protection locked="0"/>
    </xf>
    <xf numFmtId="3" fontId="4" fillId="0" borderId="10" xfId="42" applyNumberFormat="1" applyFont="1" applyFill="1" applyBorder="1" applyAlignment="1" applyProtection="1">
      <alignment horizontal="left" vertical="top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3" fontId="5" fillId="33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33" borderId="12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Alignment="1" applyProtection="1">
      <alignment horizontal="center" vertical="center" wrapText="1"/>
      <protection locked="0"/>
    </xf>
    <xf numFmtId="0" fontId="49" fillId="0" borderId="0" xfId="0" applyFont="1" applyFill="1" applyAlignment="1" applyProtection="1">
      <alignment horizontal="left" vertical="top" wrapText="1"/>
      <protection locked="0"/>
    </xf>
    <xf numFmtId="0" fontId="11" fillId="0" borderId="0" xfId="0" applyFont="1" applyFill="1" applyAlignment="1" applyProtection="1">
      <alignment horizontal="left" vertical="top" wrapText="1"/>
      <protection locked="0"/>
    </xf>
    <xf numFmtId="0" fontId="50" fillId="0" borderId="0" xfId="0" applyFont="1" applyFill="1" applyAlignment="1" applyProtection="1">
      <alignment horizontal="left" vertical="top" wrapText="1"/>
      <protection locked="0"/>
    </xf>
    <xf numFmtId="0" fontId="13" fillId="0" borderId="10" xfId="58" applyFont="1" applyBorder="1" applyAlignment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top" wrapText="1"/>
      <protection locked="0"/>
    </xf>
    <xf numFmtId="49" fontId="4" fillId="0" borderId="13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Border="1" applyAlignment="1" applyProtection="1">
      <alignment horizontal="justify" vertical="justify" wrapText="1"/>
      <protection locked="0"/>
    </xf>
    <xf numFmtId="0" fontId="4" fillId="0" borderId="0" xfId="0" applyFont="1" applyFill="1" applyAlignment="1" applyProtection="1">
      <alignment horizontal="justify" vertical="justify" wrapText="1"/>
      <protection locked="0"/>
    </xf>
    <xf numFmtId="0" fontId="4" fillId="6" borderId="10" xfId="0" applyFont="1" applyFill="1" applyBorder="1" applyAlignment="1" applyProtection="1">
      <alignment horizontal="justify" vertical="top" wrapText="1"/>
      <protection locked="0"/>
    </xf>
    <xf numFmtId="0" fontId="4" fillId="6" borderId="11" xfId="0" applyFont="1" applyFill="1" applyBorder="1" applyAlignment="1" applyProtection="1">
      <alignment horizontal="left" vertical="top" wrapText="1"/>
      <protection locked="0"/>
    </xf>
    <xf numFmtId="0" fontId="4" fillId="6" borderId="12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top" wrapText="1"/>
    </xf>
    <xf numFmtId="0" fontId="4" fillId="0" borderId="0" xfId="0" applyFont="1" applyFill="1" applyBorder="1" applyAlignment="1" applyProtection="1">
      <alignment horizontal="justify" vertical="top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6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NumberFormat="1" applyFont="1" applyFill="1" applyBorder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vertical="top" wrapText="1"/>
      <protection locked="0"/>
    </xf>
    <xf numFmtId="0" fontId="5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5" fillId="0" borderId="12" xfId="0" applyNumberFormat="1" applyFont="1" applyFill="1" applyBorder="1" applyAlignment="1" applyProtection="1">
      <alignment horizontal="left" vertical="top" wrapText="1"/>
      <protection locked="0"/>
    </xf>
    <xf numFmtId="44" fontId="4" fillId="0" borderId="11" xfId="0" applyNumberFormat="1" applyFont="1" applyFill="1" applyBorder="1" applyAlignment="1" applyProtection="1">
      <alignment horizontal="left" vertical="top" wrapText="1"/>
      <protection locked="0"/>
    </xf>
    <xf numFmtId="44" fontId="4" fillId="0" borderId="12" xfId="0" applyNumberFormat="1" applyFont="1" applyFill="1" applyBorder="1" applyAlignment="1" applyProtection="1">
      <alignment horizontal="left" vertical="top" wrapText="1"/>
      <protection locked="0"/>
    </xf>
  </cellXfs>
  <cellStyles count="5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2" xfId="44"/>
    <cellStyle name="Dziesiętny 3" xfId="45"/>
    <cellStyle name="Dziesiętny 4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Normalny 2" xfId="55"/>
    <cellStyle name="Normalny 3" xfId="56"/>
    <cellStyle name="Normalny 4" xfId="57"/>
    <cellStyle name="Normalny 5" xfId="58"/>
    <cellStyle name="Normalny 7" xfId="59"/>
    <cellStyle name="Obliczenia" xfId="60"/>
    <cellStyle name="Followed Hyperlink" xfId="61"/>
    <cellStyle name="Percent" xfId="62"/>
    <cellStyle name="Suma" xfId="63"/>
    <cellStyle name="Tekst objaśnienia" xfId="64"/>
    <cellStyle name="Tekst ostrzeżenia" xfId="65"/>
    <cellStyle name="Tytuł" xfId="66"/>
    <cellStyle name="Uwaga" xfId="67"/>
    <cellStyle name="Currency" xfId="68"/>
    <cellStyle name="Currency [0]" xfId="69"/>
    <cellStyle name="Walutowy 2" xfId="70"/>
    <cellStyle name="Walutowy 3" xfId="71"/>
    <cellStyle name="Zły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24997000396251678"/>
    <pageSetUpPr fitToPage="1"/>
  </sheetPr>
  <dimension ref="A1:D67"/>
  <sheetViews>
    <sheetView showGridLines="0" tabSelected="1" view="pageLayout" zoomScale="115" zoomScaleNormal="75" zoomScaleSheetLayoutView="85" zoomScalePageLayoutView="115" workbookViewId="0" topLeftCell="A37">
      <selection activeCell="B44" sqref="B44:D44"/>
    </sheetView>
  </sheetViews>
  <sheetFormatPr defaultColWidth="9.00390625" defaultRowHeight="12.75"/>
  <cols>
    <col min="1" max="1" width="6.125" style="9" customWidth="1"/>
    <col min="2" max="3" width="30.00390625" style="9" customWidth="1"/>
    <col min="4" max="4" width="36.25390625" style="19" customWidth="1"/>
    <col min="5" max="8" width="9.125" style="9" customWidth="1"/>
    <col min="9" max="9" width="22.25390625" style="9" customWidth="1"/>
    <col min="10" max="11" width="16.125" style="9" customWidth="1"/>
    <col min="12" max="16384" width="9.125" style="9" customWidth="1"/>
  </cols>
  <sheetData>
    <row r="1" ht="15">
      <c r="D1" s="7" t="s">
        <v>54</v>
      </c>
    </row>
    <row r="2" spans="2:4" ht="15">
      <c r="B2" s="18"/>
      <c r="C2" s="18" t="s">
        <v>53</v>
      </c>
      <c r="D2" s="18"/>
    </row>
    <row r="4" spans="2:3" ht="15">
      <c r="B4" s="9" t="s">
        <v>44</v>
      </c>
      <c r="C4" s="9" t="s">
        <v>65</v>
      </c>
    </row>
    <row r="6" spans="2:4" ht="30.75" customHeight="1">
      <c r="B6" s="9" t="s">
        <v>43</v>
      </c>
      <c r="C6" s="59" t="s">
        <v>141</v>
      </c>
      <c r="D6" s="59"/>
    </row>
    <row r="8" spans="2:4" ht="15">
      <c r="B8" s="20" t="s">
        <v>38</v>
      </c>
      <c r="C8" s="61"/>
      <c r="D8" s="61"/>
    </row>
    <row r="9" spans="2:4" ht="15">
      <c r="B9" s="20" t="s">
        <v>45</v>
      </c>
      <c r="C9" s="55"/>
      <c r="D9" s="56"/>
    </row>
    <row r="10" spans="2:4" ht="15">
      <c r="B10" s="20" t="s">
        <v>37</v>
      </c>
      <c r="C10" s="55"/>
      <c r="D10" s="56"/>
    </row>
    <row r="11" spans="2:4" ht="15">
      <c r="B11" s="20" t="s">
        <v>47</v>
      </c>
      <c r="C11" s="55"/>
      <c r="D11" s="56"/>
    </row>
    <row r="12" spans="2:4" ht="15">
      <c r="B12" s="20" t="s">
        <v>48</v>
      </c>
      <c r="C12" s="55"/>
      <c r="D12" s="56"/>
    </row>
    <row r="13" spans="2:4" ht="15">
      <c r="B13" s="20" t="s">
        <v>49</v>
      </c>
      <c r="C13" s="55"/>
      <c r="D13" s="56"/>
    </row>
    <row r="14" spans="2:4" ht="15">
      <c r="B14" s="20" t="s">
        <v>50</v>
      </c>
      <c r="C14" s="55"/>
      <c r="D14" s="56"/>
    </row>
    <row r="15" spans="2:4" ht="15">
      <c r="B15" s="20" t="s">
        <v>51</v>
      </c>
      <c r="C15" s="55"/>
      <c r="D15" s="56"/>
    </row>
    <row r="16" spans="2:4" ht="15">
      <c r="B16" s="20" t="s">
        <v>52</v>
      </c>
      <c r="C16" s="55"/>
      <c r="D16" s="56"/>
    </row>
    <row r="17" spans="2:4" ht="15">
      <c r="B17" s="57" t="s">
        <v>46</v>
      </c>
      <c r="C17" s="60"/>
      <c r="D17" s="21"/>
    </row>
    <row r="18" spans="3:4" ht="15">
      <c r="C18" s="1"/>
      <c r="D18" s="21"/>
    </row>
    <row r="19" spans="2:4" ht="21" customHeight="1">
      <c r="B19" s="5" t="s">
        <v>16</v>
      </c>
      <c r="C19" s="22" t="s">
        <v>0</v>
      </c>
      <c r="D19" s="6"/>
    </row>
    <row r="20" spans="2:4" ht="15">
      <c r="B20" s="20" t="s">
        <v>23</v>
      </c>
      <c r="C20" s="36">
        <f>'część (1)'!H$6</f>
        <v>0</v>
      </c>
      <c r="D20" s="23"/>
    </row>
    <row r="21" spans="2:4" ht="15">
      <c r="B21" s="20" t="s">
        <v>24</v>
      </c>
      <c r="C21" s="36">
        <f>'część (1)'!H$6</f>
        <v>0</v>
      </c>
      <c r="D21" s="23"/>
    </row>
    <row r="22" spans="2:4" ht="15">
      <c r="B22" s="20" t="s">
        <v>25</v>
      </c>
      <c r="C22" s="36">
        <f>'część (1)'!H$6</f>
        <v>0</v>
      </c>
      <c r="D22" s="23"/>
    </row>
    <row r="23" spans="2:4" ht="15">
      <c r="B23" s="20" t="s">
        <v>26</v>
      </c>
      <c r="C23" s="36">
        <f>'część (1)'!H$6</f>
        <v>0</v>
      </c>
      <c r="D23" s="23"/>
    </row>
    <row r="24" spans="2:4" ht="15">
      <c r="B24" s="20" t="s">
        <v>27</v>
      </c>
      <c r="C24" s="36">
        <f>'część (1)'!H$6</f>
        <v>0</v>
      </c>
      <c r="D24" s="23"/>
    </row>
    <row r="25" spans="2:4" ht="15">
      <c r="B25" s="20" t="s">
        <v>28</v>
      </c>
      <c r="C25" s="36">
        <f>'część (1)'!H$6</f>
        <v>0</v>
      </c>
      <c r="D25" s="23"/>
    </row>
    <row r="26" spans="2:4" ht="15">
      <c r="B26" s="20" t="s">
        <v>29</v>
      </c>
      <c r="C26" s="36">
        <f>'część (1)'!H$6</f>
        <v>0</v>
      </c>
      <c r="D26" s="23"/>
    </row>
    <row r="27" spans="2:4" ht="15">
      <c r="B27" s="20" t="s">
        <v>30</v>
      </c>
      <c r="C27" s="36">
        <f>'część (1)'!H$6</f>
        <v>0</v>
      </c>
      <c r="D27" s="23"/>
    </row>
    <row r="28" spans="2:4" ht="15">
      <c r="B28" s="20" t="s">
        <v>62</v>
      </c>
      <c r="C28" s="36">
        <f>'część (1)'!H$6</f>
        <v>0</v>
      </c>
      <c r="D28" s="23"/>
    </row>
    <row r="29" spans="2:4" ht="15">
      <c r="B29" s="20" t="s">
        <v>66</v>
      </c>
      <c r="C29" s="36">
        <f>'część (1)'!H$6</f>
        <v>0</v>
      </c>
      <c r="D29" s="23"/>
    </row>
    <row r="30" spans="2:4" ht="15">
      <c r="B30" s="20" t="s">
        <v>67</v>
      </c>
      <c r="C30" s="36">
        <f>'część (1)'!H$6</f>
        <v>0</v>
      </c>
      <c r="D30" s="23"/>
    </row>
    <row r="31" spans="2:4" ht="15">
      <c r="B31" s="20" t="s">
        <v>68</v>
      </c>
      <c r="C31" s="36">
        <f>'część (1)'!H$6</f>
        <v>0</v>
      </c>
      <c r="D31" s="23"/>
    </row>
    <row r="32" spans="2:4" ht="15">
      <c r="B32" s="20" t="s">
        <v>69</v>
      </c>
      <c r="C32" s="36">
        <f>'część (1)'!H$6</f>
        <v>0</v>
      </c>
      <c r="D32" s="23"/>
    </row>
    <row r="33" spans="2:4" ht="15">
      <c r="B33" s="20" t="s">
        <v>70</v>
      </c>
      <c r="C33" s="36">
        <f>'część (1)'!H$6</f>
        <v>0</v>
      </c>
      <c r="D33" s="23"/>
    </row>
    <row r="34" spans="2:4" ht="15">
      <c r="B34" s="20" t="s">
        <v>71</v>
      </c>
      <c r="C34" s="36">
        <f>'część (1)'!H$6</f>
        <v>0</v>
      </c>
      <c r="D34" s="23"/>
    </row>
    <row r="35" spans="2:4" ht="15">
      <c r="B35" s="20" t="s">
        <v>72</v>
      </c>
      <c r="C35" s="36">
        <f>'część (1)'!H$6</f>
        <v>0</v>
      </c>
      <c r="D35" s="23"/>
    </row>
    <row r="36" spans="2:4" ht="15">
      <c r="B36" s="20" t="s">
        <v>73</v>
      </c>
      <c r="C36" s="36">
        <f>'część (1)'!H$6</f>
        <v>0</v>
      </c>
      <c r="D36" s="23"/>
    </row>
    <row r="37" spans="2:4" ht="15">
      <c r="B37" s="20" t="s">
        <v>74</v>
      </c>
      <c r="C37" s="36">
        <f>'część (1)'!H$6</f>
        <v>0</v>
      </c>
      <c r="D37" s="23"/>
    </row>
    <row r="38" spans="2:4" ht="15">
      <c r="B38" s="20" t="s">
        <v>75</v>
      </c>
      <c r="C38" s="36">
        <f>'część (1)'!H$6</f>
        <v>0</v>
      </c>
      <c r="D38" s="23"/>
    </row>
    <row r="39" spans="2:4" ht="15">
      <c r="B39" s="20" t="s">
        <v>76</v>
      </c>
      <c r="C39" s="36">
        <f>'część (1)'!H$6</f>
        <v>0</v>
      </c>
      <c r="D39" s="23"/>
    </row>
    <row r="40" spans="2:4" ht="15">
      <c r="B40" s="20" t="s">
        <v>77</v>
      </c>
      <c r="C40" s="36">
        <f>'część (1)'!H$6</f>
        <v>0</v>
      </c>
      <c r="D40" s="23"/>
    </row>
    <row r="41" spans="3:4" ht="15">
      <c r="C41" s="35"/>
      <c r="D41" s="23"/>
    </row>
    <row r="42" spans="1:4" ht="69" customHeight="1">
      <c r="A42" s="9" t="s">
        <v>1</v>
      </c>
      <c r="B42" s="57" t="s">
        <v>177</v>
      </c>
      <c r="C42" s="58"/>
      <c r="D42" s="58"/>
    </row>
    <row r="43" spans="1:4" ht="21" customHeight="1">
      <c r="A43" s="9" t="s">
        <v>2</v>
      </c>
      <c r="B43" s="60" t="s">
        <v>42</v>
      </c>
      <c r="C43" s="57"/>
      <c r="D43" s="63"/>
    </row>
    <row r="44" spans="1:4" ht="34.5" customHeight="1">
      <c r="A44" s="9" t="s">
        <v>3</v>
      </c>
      <c r="B44" s="62" t="s">
        <v>178</v>
      </c>
      <c r="C44" s="62"/>
      <c r="D44" s="62"/>
    </row>
    <row r="45" spans="1:4" s="24" customFormat="1" ht="66" customHeight="1">
      <c r="A45" s="24" t="s">
        <v>4</v>
      </c>
      <c r="B45" s="50" t="s">
        <v>78</v>
      </c>
      <c r="C45" s="50"/>
      <c r="D45" s="50"/>
    </row>
    <row r="46" spans="1:4" ht="36" customHeight="1">
      <c r="A46" s="9" t="s">
        <v>34</v>
      </c>
      <c r="B46" s="50" t="s">
        <v>21</v>
      </c>
      <c r="C46" s="51"/>
      <c r="D46" s="51"/>
    </row>
    <row r="47" spans="1:4" ht="32.25" customHeight="1">
      <c r="A47" s="9" t="s">
        <v>40</v>
      </c>
      <c r="B47" s="52" t="s">
        <v>35</v>
      </c>
      <c r="C47" s="53"/>
      <c r="D47" s="53"/>
    </row>
    <row r="48" spans="1:4" ht="39" customHeight="1">
      <c r="A48" s="9" t="s">
        <v>5</v>
      </c>
      <c r="B48" s="50" t="s">
        <v>36</v>
      </c>
      <c r="C48" s="51"/>
      <c r="D48" s="51"/>
    </row>
    <row r="49" spans="1:4" ht="33.75" customHeight="1">
      <c r="A49" s="9" t="s">
        <v>6</v>
      </c>
      <c r="B49" s="50" t="s">
        <v>59</v>
      </c>
      <c r="C49" s="50"/>
      <c r="D49" s="50"/>
    </row>
    <row r="50" spans="2:4" ht="33.75" customHeight="1">
      <c r="B50" s="54" t="s">
        <v>57</v>
      </c>
      <c r="C50" s="54"/>
      <c r="D50" s="54"/>
    </row>
    <row r="51" spans="2:4" ht="25.5" customHeight="1">
      <c r="B51" s="49" t="s">
        <v>58</v>
      </c>
      <c r="C51" s="49"/>
      <c r="D51" s="49"/>
    </row>
    <row r="52" spans="1:4" ht="18" customHeight="1">
      <c r="A52" s="9" t="s">
        <v>18</v>
      </c>
      <c r="B52" s="4" t="s">
        <v>7</v>
      </c>
      <c r="C52" s="1"/>
      <c r="D52" s="9"/>
    </row>
    <row r="53" spans="1:4" ht="18" customHeight="1">
      <c r="A53" s="25"/>
      <c r="B53" s="46" t="s">
        <v>19</v>
      </c>
      <c r="C53" s="47"/>
      <c r="D53" s="48"/>
    </row>
    <row r="54" spans="2:4" ht="18" customHeight="1">
      <c r="B54" s="46" t="s">
        <v>8</v>
      </c>
      <c r="C54" s="48"/>
      <c r="D54" s="20"/>
    </row>
    <row r="55" spans="2:4" ht="18" customHeight="1">
      <c r="B55" s="66"/>
      <c r="C55" s="67"/>
      <c r="D55" s="20"/>
    </row>
    <row r="56" spans="2:4" ht="18" customHeight="1">
      <c r="B56" s="66"/>
      <c r="C56" s="67"/>
      <c r="D56" s="20"/>
    </row>
    <row r="57" spans="2:4" ht="18" customHeight="1">
      <c r="B57" s="66"/>
      <c r="C57" s="67"/>
      <c r="D57" s="20"/>
    </row>
    <row r="58" spans="2:4" ht="18" customHeight="1">
      <c r="B58" s="27" t="s">
        <v>10</v>
      </c>
      <c r="C58" s="27"/>
      <c r="D58" s="7"/>
    </row>
    <row r="59" spans="2:4" ht="18" customHeight="1">
      <c r="B59" s="46" t="s">
        <v>20</v>
      </c>
      <c r="C59" s="47"/>
      <c r="D59" s="48"/>
    </row>
    <row r="60" spans="2:4" ht="18" customHeight="1">
      <c r="B60" s="28" t="s">
        <v>8</v>
      </c>
      <c r="C60" s="26" t="s">
        <v>9</v>
      </c>
      <c r="D60" s="29" t="s">
        <v>11</v>
      </c>
    </row>
    <row r="61" spans="2:4" ht="18" customHeight="1">
      <c r="B61" s="30"/>
      <c r="C61" s="26"/>
      <c r="D61" s="31"/>
    </row>
    <row r="62" spans="2:4" ht="18" customHeight="1">
      <c r="B62" s="30"/>
      <c r="C62" s="26"/>
      <c r="D62" s="31"/>
    </row>
    <row r="63" spans="2:4" ht="7.5" customHeight="1">
      <c r="B63" s="27"/>
      <c r="C63" s="27"/>
      <c r="D63" s="7"/>
    </row>
    <row r="64" spans="2:4" ht="18" customHeight="1">
      <c r="B64" s="46" t="s">
        <v>22</v>
      </c>
      <c r="C64" s="47"/>
      <c r="D64" s="48"/>
    </row>
    <row r="65" spans="2:4" ht="18" customHeight="1">
      <c r="B65" s="46" t="s">
        <v>12</v>
      </c>
      <c r="C65" s="48"/>
      <c r="D65" s="20"/>
    </row>
    <row r="66" spans="2:4" ht="18" customHeight="1">
      <c r="B66" s="65"/>
      <c r="C66" s="65"/>
      <c r="D66" s="20"/>
    </row>
    <row r="67" spans="1:4" ht="34.5" customHeight="1">
      <c r="A67" s="9" t="s">
        <v>142</v>
      </c>
      <c r="B67" s="64" t="s">
        <v>143</v>
      </c>
      <c r="C67" s="64"/>
      <c r="D67" s="64"/>
    </row>
  </sheetData>
  <sheetProtection/>
  <mergeCells count="31">
    <mergeCell ref="B67:D67"/>
    <mergeCell ref="B66:C66"/>
    <mergeCell ref="B55:C55"/>
    <mergeCell ref="B56:C56"/>
    <mergeCell ref="B57:C57"/>
    <mergeCell ref="B59:D59"/>
    <mergeCell ref="B65:C65"/>
    <mergeCell ref="B64:D64"/>
    <mergeCell ref="C6:D6"/>
    <mergeCell ref="C13:D13"/>
    <mergeCell ref="B45:D45"/>
    <mergeCell ref="B17:C17"/>
    <mergeCell ref="C11:D11"/>
    <mergeCell ref="C14:D14"/>
    <mergeCell ref="C8:D8"/>
    <mergeCell ref="B44:D44"/>
    <mergeCell ref="B43:D43"/>
    <mergeCell ref="C16:D16"/>
    <mergeCell ref="C15:D15"/>
    <mergeCell ref="C9:D9"/>
    <mergeCell ref="C10:D10"/>
    <mergeCell ref="C12:D12"/>
    <mergeCell ref="B42:D42"/>
    <mergeCell ref="B46:D46"/>
    <mergeCell ref="B53:D53"/>
    <mergeCell ref="B51:D51"/>
    <mergeCell ref="B54:C54"/>
    <mergeCell ref="B48:D48"/>
    <mergeCell ref="B47:D47"/>
    <mergeCell ref="B50:D50"/>
    <mergeCell ref="B49:D49"/>
  </mergeCells>
  <printOptions horizontalCentered="1"/>
  <pageMargins left="0.1968503937007874" right="0.1968503937007874" top="0.984251968503937" bottom="0.984251968503937" header="0.5118110236220472" footer="0.5118110236220472"/>
  <pageSetup fitToHeight="0" fitToWidth="1" horizontalDpi="600" verticalDpi="600" orientation="portrait" paperSize="9" r:id="rId1"/>
  <headerFooter alignWithMargins="0">
    <oddFooter>&amp;C&amp;"Times New Roman,Normalny"Strona &amp;P&amp;R&amp;"Times New Roman,Normalny"pieczęć i podpis osoby (osób) upoważnionej
do reprezentowania wykonawcy</oddFooter>
  </headerFooter>
  <rowBreaks count="1" manualBreakCount="1">
    <brk id="41" max="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view="pageLayout" zoomScale="80" zoomScaleNormal="64" zoomScalePageLayoutView="80" workbookViewId="0" topLeftCell="A1">
      <selection activeCell="D10" sqref="D10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9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SUM(N11:N11)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151</v>
      </c>
      <c r="E10" s="39" t="s">
        <v>82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 t="s">
        <v>1</v>
      </c>
      <c r="B11" s="20" t="s">
        <v>104</v>
      </c>
      <c r="C11" s="20" t="s">
        <v>103</v>
      </c>
      <c r="D11" s="32" t="s">
        <v>83</v>
      </c>
      <c r="E11" s="37">
        <v>1800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zoomScalePageLayoutView="80" workbookViewId="0" topLeftCell="A1">
      <selection activeCell="M13" sqref="M13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10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151</v>
      </c>
      <c r="E10" s="39" t="s">
        <v>82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 t="s">
        <v>1</v>
      </c>
      <c r="B11" s="20" t="s">
        <v>154</v>
      </c>
      <c r="C11" s="20" t="s">
        <v>105</v>
      </c>
      <c r="D11" s="32" t="s">
        <v>83</v>
      </c>
      <c r="E11" s="37">
        <v>5000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75">
      <c r="A12" s="5" t="s">
        <v>2</v>
      </c>
      <c r="B12" s="20" t="s">
        <v>154</v>
      </c>
      <c r="C12" s="20" t="s">
        <v>98</v>
      </c>
      <c r="D12" s="32" t="s">
        <v>83</v>
      </c>
      <c r="E12" s="37">
        <v>6000</v>
      </c>
      <c r="F12" s="14" t="s">
        <v>41</v>
      </c>
      <c r="G12" s="15" t="s">
        <v>84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B13" s="1" t="s">
        <v>64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&amp;C&amp;P&amp;Rpieczęć i podpis osoby (osób) upoważnionej
do reprezentowania wykonawcy
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view="pageLayout" zoomScale="71" zoomScalePageLayoutView="71" workbookViewId="0" topLeftCell="A2">
      <selection activeCell="D10" sqref="D10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11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151</v>
      </c>
      <c r="E10" s="39" t="s">
        <v>82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>
        <v>1</v>
      </c>
      <c r="B11" s="20" t="s">
        <v>155</v>
      </c>
      <c r="C11" s="20" t="s">
        <v>105</v>
      </c>
      <c r="D11" s="32" t="s">
        <v>83</v>
      </c>
      <c r="E11" s="37">
        <v>3500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75">
      <c r="A12" s="5">
        <v>2</v>
      </c>
      <c r="B12" s="20" t="s">
        <v>155</v>
      </c>
      <c r="C12" s="20" t="s">
        <v>98</v>
      </c>
      <c r="D12" s="32" t="s">
        <v>83</v>
      </c>
      <c r="E12" s="37">
        <v>7000</v>
      </c>
      <c r="F12" s="14" t="s">
        <v>41</v>
      </c>
      <c r="G12" s="15" t="s">
        <v>84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B13" s="1" t="s">
        <v>64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 alignWithMargins="0">
    <oddFooter>&amp;C&amp;P&amp;Rpieczęć i podpis osoby (osób) upoważnionej
do reprezentowania wykonawcy
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view="pageLayout" zoomScale="75" zoomScalePageLayoutView="75" workbookViewId="0" topLeftCell="A1">
      <selection activeCell="B14" sqref="B14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12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SUM(N11:N13)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151</v>
      </c>
      <c r="E10" s="39" t="s">
        <v>82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 t="s">
        <v>1</v>
      </c>
      <c r="B11" s="20" t="s">
        <v>106</v>
      </c>
      <c r="C11" s="20" t="s">
        <v>105</v>
      </c>
      <c r="D11" s="32" t="s">
        <v>83</v>
      </c>
      <c r="E11" s="37">
        <v>200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60">
      <c r="A12" s="5" t="s">
        <v>2</v>
      </c>
      <c r="B12" s="20" t="s">
        <v>106</v>
      </c>
      <c r="C12" s="20" t="s">
        <v>98</v>
      </c>
      <c r="D12" s="32" t="s">
        <v>83</v>
      </c>
      <c r="E12" s="37">
        <v>250</v>
      </c>
      <c r="F12" s="14" t="s">
        <v>41</v>
      </c>
      <c r="G12" s="15" t="s">
        <v>84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60">
      <c r="A13" s="5" t="s">
        <v>3</v>
      </c>
      <c r="B13" s="20" t="s">
        <v>106</v>
      </c>
      <c r="C13" s="20" t="s">
        <v>107</v>
      </c>
      <c r="D13" s="32" t="s">
        <v>83</v>
      </c>
      <c r="E13" s="37">
        <v>300</v>
      </c>
      <c r="F13" s="14" t="s">
        <v>41</v>
      </c>
      <c r="G13" s="15" t="s">
        <v>84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ht="15">
      <c r="B14" s="1" t="s">
        <v>94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&amp;C&amp;P&amp;Rpieczęć i podpis osoby (osób) upoważnionej
do reprezentowania wykonawcy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view="pageLayout" zoomScale="70" zoomScalePageLayoutView="70" workbookViewId="0" topLeftCell="A4">
      <selection activeCell="D10" sqref="D10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13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SUM(N11:N14)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151</v>
      </c>
      <c r="E10" s="39" t="s">
        <v>82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 t="s">
        <v>1</v>
      </c>
      <c r="B11" s="20" t="s">
        <v>108</v>
      </c>
      <c r="C11" s="20" t="s">
        <v>105</v>
      </c>
      <c r="D11" s="32" t="s">
        <v>83</v>
      </c>
      <c r="E11" s="37">
        <v>200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75">
      <c r="A12" s="5" t="s">
        <v>2</v>
      </c>
      <c r="B12" s="20" t="s">
        <v>108</v>
      </c>
      <c r="C12" s="20" t="s">
        <v>98</v>
      </c>
      <c r="D12" s="32" t="s">
        <v>83</v>
      </c>
      <c r="E12" s="37">
        <v>400</v>
      </c>
      <c r="F12" s="14" t="s">
        <v>41</v>
      </c>
      <c r="G12" s="15" t="s">
        <v>84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75">
      <c r="A13" s="5" t="s">
        <v>3</v>
      </c>
      <c r="B13" s="20" t="s">
        <v>108</v>
      </c>
      <c r="C13" s="20" t="s">
        <v>156</v>
      </c>
      <c r="D13" s="32" t="s">
        <v>83</v>
      </c>
      <c r="E13" s="37">
        <v>200</v>
      </c>
      <c r="F13" s="14" t="s">
        <v>41</v>
      </c>
      <c r="G13" s="15" t="s">
        <v>84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spans="1:14" ht="75">
      <c r="A14" s="5" t="s">
        <v>4</v>
      </c>
      <c r="B14" s="20" t="s">
        <v>108</v>
      </c>
      <c r="C14" s="20" t="s">
        <v>107</v>
      </c>
      <c r="D14" s="32" t="s">
        <v>83</v>
      </c>
      <c r="E14" s="37">
        <v>100</v>
      </c>
      <c r="F14" s="14" t="s">
        <v>41</v>
      </c>
      <c r="G14" s="15" t="s">
        <v>84</v>
      </c>
      <c r="H14" s="5"/>
      <c r="I14" s="5"/>
      <c r="J14" s="5"/>
      <c r="K14" s="5"/>
      <c r="L14" s="15" t="str">
        <f>IF(K14=0,"0,00",IF(K14&gt;0,ROUND(E14/K14,2)))</f>
        <v>0,00</v>
      </c>
      <c r="M14" s="5"/>
      <c r="N14" s="17">
        <f>ROUND(L14*ROUND(M14,2),2)</f>
        <v>0</v>
      </c>
    </row>
    <row r="15" ht="15">
      <c r="B15" s="1" t="s">
        <v>94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 alignWithMargins="0">
    <oddFooter>&amp;C&amp;P&amp;Rpieczęć i podpis osoby (osób) upoważnionej
do reprezentowania wykonawcy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5"/>
  <sheetViews>
    <sheetView showGridLines="0" view="pageLayout" workbookViewId="0" topLeftCell="A4">
      <selection activeCell="C11" sqref="C11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14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157</v>
      </c>
      <c r="E10" s="39" t="s">
        <v>82</v>
      </c>
      <c r="F10" s="40"/>
      <c r="G10" s="38" t="str">
        <f>"Nazwa handlowa /
"&amp;C10&amp;" / 
"&amp;D10</f>
        <v>Nazwa handlowa /
Wymiary  / 
Jednoskta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 t="s">
        <v>1</v>
      </c>
      <c r="B11" s="20" t="s">
        <v>160</v>
      </c>
      <c r="C11" s="20" t="s">
        <v>161</v>
      </c>
      <c r="D11" s="32" t="s">
        <v>83</v>
      </c>
      <c r="E11" s="37">
        <v>400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75">
      <c r="A12" s="5" t="s">
        <v>2</v>
      </c>
      <c r="B12" s="20" t="s">
        <v>159</v>
      </c>
      <c r="C12" s="20" t="s">
        <v>158</v>
      </c>
      <c r="D12" s="32" t="s">
        <v>83</v>
      </c>
      <c r="E12" s="37">
        <v>400</v>
      </c>
      <c r="F12" s="14" t="s">
        <v>41</v>
      </c>
      <c r="G12" s="15" t="s">
        <v>84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B13" s="1" t="s">
        <v>94</v>
      </c>
    </row>
    <row r="35" ht="15.75">
      <c r="M35" s="43"/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&amp;C&amp;P&amp;Rpieczęć i podpis osoby (osób) upoważnionej
do reprezentowania wykonawcy
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view="pageLayout" zoomScale="80" zoomScalePageLayoutView="80" workbookViewId="0" topLeftCell="A1">
      <selection activeCell="B12" sqref="B12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15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151</v>
      </c>
      <c r="E10" s="39" t="s">
        <v>82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 t="s">
        <v>1</v>
      </c>
      <c r="B11" s="20" t="s">
        <v>109</v>
      </c>
      <c r="C11" s="1" t="s">
        <v>145</v>
      </c>
      <c r="D11" s="32" t="s">
        <v>83</v>
      </c>
      <c r="E11" s="37">
        <v>3600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60">
      <c r="A12" s="5" t="s">
        <v>2</v>
      </c>
      <c r="B12" s="20" t="s">
        <v>109</v>
      </c>
      <c r="C12" s="20" t="s">
        <v>146</v>
      </c>
      <c r="D12" s="32" t="s">
        <v>83</v>
      </c>
      <c r="E12" s="37">
        <v>3800</v>
      </c>
      <c r="F12" s="14" t="s">
        <v>41</v>
      </c>
      <c r="G12" s="15" t="s">
        <v>84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B13" s="1" t="s">
        <v>94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&amp;C&amp;P&amp;Rpieczęć i podpis osoby (osób) upoważnionej
do reprezentowania wykonawcy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view="pageLayout" zoomScale="80" zoomScalePageLayoutView="80" workbookViewId="0" topLeftCell="B5">
      <selection activeCell="J25" sqref="J25"/>
    </sheetView>
  </sheetViews>
  <sheetFormatPr defaultColWidth="9.00390625" defaultRowHeight="12.75"/>
  <cols>
    <col min="1" max="1" width="5.125" style="1" customWidth="1"/>
    <col min="2" max="2" width="44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16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SUM(N11:N13)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151</v>
      </c>
      <c r="E10" s="39" t="s">
        <v>82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116.25" customHeight="1">
      <c r="A11" s="5" t="s">
        <v>1</v>
      </c>
      <c r="B11" s="20" t="s">
        <v>110</v>
      </c>
      <c r="C11" s="20" t="s">
        <v>111</v>
      </c>
      <c r="D11" s="32" t="s">
        <v>83</v>
      </c>
      <c r="E11" s="37">
        <v>300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105">
      <c r="A12" s="5" t="s">
        <v>2</v>
      </c>
      <c r="B12" s="20" t="s">
        <v>110</v>
      </c>
      <c r="C12" s="20" t="s">
        <v>98</v>
      </c>
      <c r="D12" s="32" t="s">
        <v>83</v>
      </c>
      <c r="E12" s="37">
        <v>400</v>
      </c>
      <c r="F12" s="14" t="s">
        <v>41</v>
      </c>
      <c r="G12" s="15" t="s">
        <v>84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120">
      <c r="A13" s="5" t="s">
        <v>3</v>
      </c>
      <c r="B13" s="20" t="s">
        <v>112</v>
      </c>
      <c r="C13" s="20" t="s">
        <v>111</v>
      </c>
      <c r="D13" s="32" t="s">
        <v>83</v>
      </c>
      <c r="E13" s="37">
        <v>100</v>
      </c>
      <c r="F13" s="14" t="s">
        <v>41</v>
      </c>
      <c r="G13" s="15" t="s">
        <v>84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ht="15">
      <c r="B14" s="1" t="s">
        <v>64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4" r:id="rId1"/>
  <headerFooter>
    <oddFooter>&amp;C&amp;P&amp;Rpieczęć i podpis osoby (osób) upoważnionej
do reprezentowania wykonawcy
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8"/>
  <sheetViews>
    <sheetView showGridLines="0" view="pageLayout" zoomScale="73" zoomScalePageLayoutView="73" workbookViewId="0" topLeftCell="A13">
      <selection activeCell="B17" sqref="B17"/>
    </sheetView>
  </sheetViews>
  <sheetFormatPr defaultColWidth="9.00390625" defaultRowHeight="12.75"/>
  <cols>
    <col min="1" max="1" width="5.125" style="1" customWidth="1"/>
    <col min="2" max="2" width="37.25390625" style="1" customWidth="1"/>
    <col min="3" max="3" width="17.375" style="1" customWidth="1"/>
    <col min="4" max="4" width="15.25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17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SUM(N11:N17)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114</v>
      </c>
      <c r="E10" s="39" t="s">
        <v>82</v>
      </c>
      <c r="F10" s="40"/>
      <c r="G10" s="38" t="str">
        <f>"Nazwa handlowa /
"&amp;C10&amp;" / 
"&amp;D10</f>
        <v>Nazwa handlowa /
Wymiary  / 
Postać/opakowanie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148.5" customHeight="1">
      <c r="A11" s="5" t="s">
        <v>1</v>
      </c>
      <c r="B11" s="20" t="s">
        <v>170</v>
      </c>
      <c r="C11" s="20" t="s">
        <v>113</v>
      </c>
      <c r="D11" s="32" t="s">
        <v>115</v>
      </c>
      <c r="E11" s="37">
        <v>480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152.25" customHeight="1">
      <c r="A12" s="5" t="s">
        <v>2</v>
      </c>
      <c r="B12" s="20" t="s">
        <v>169</v>
      </c>
      <c r="C12" s="20" t="s">
        <v>63</v>
      </c>
      <c r="D12" s="32" t="s">
        <v>116</v>
      </c>
      <c r="E12" s="37">
        <v>600</v>
      </c>
      <c r="F12" s="14" t="s">
        <v>41</v>
      </c>
      <c r="G12" s="15" t="s">
        <v>84</v>
      </c>
      <c r="H12" s="5"/>
      <c r="I12" s="5"/>
      <c r="J12" s="5"/>
      <c r="K12" s="5"/>
      <c r="L12" s="15" t="str">
        <f aca="true" t="shared" si="0" ref="L12:L17">IF(K12=0,"0,00",IF(K12&gt;0,ROUND(E12/K12,2)))</f>
        <v>0,00</v>
      </c>
      <c r="M12" s="5"/>
      <c r="N12" s="17">
        <f aca="true" t="shared" si="1" ref="N12:N17">ROUND(L12*ROUND(M12,2),2)</f>
        <v>0</v>
      </c>
    </row>
    <row r="13" spans="1:14" ht="177" customHeight="1">
      <c r="A13" s="5" t="s">
        <v>3</v>
      </c>
      <c r="B13" s="20" t="s">
        <v>168</v>
      </c>
      <c r="C13" s="20" t="s">
        <v>117</v>
      </c>
      <c r="D13" s="32" t="s">
        <v>118</v>
      </c>
      <c r="E13" s="37">
        <v>500</v>
      </c>
      <c r="F13" s="14" t="s">
        <v>41</v>
      </c>
      <c r="G13" s="15" t="s">
        <v>84</v>
      </c>
      <c r="H13" s="5"/>
      <c r="I13" s="5"/>
      <c r="J13" s="5"/>
      <c r="K13" s="5"/>
      <c r="L13" s="15" t="str">
        <f t="shared" si="0"/>
        <v>0,00</v>
      </c>
      <c r="M13" s="5"/>
      <c r="N13" s="17">
        <f t="shared" si="1"/>
        <v>0</v>
      </c>
    </row>
    <row r="14" spans="1:14" ht="189.75" customHeight="1">
      <c r="A14" s="5" t="s">
        <v>4</v>
      </c>
      <c r="B14" s="20" t="s">
        <v>167</v>
      </c>
      <c r="C14" s="20" t="s">
        <v>119</v>
      </c>
      <c r="D14" s="32" t="s">
        <v>120</v>
      </c>
      <c r="E14" s="37">
        <v>60</v>
      </c>
      <c r="F14" s="14" t="s">
        <v>41</v>
      </c>
      <c r="G14" s="15" t="s">
        <v>84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ht="231.75" customHeight="1">
      <c r="A15" s="5" t="s">
        <v>34</v>
      </c>
      <c r="B15" s="20" t="s">
        <v>165</v>
      </c>
      <c r="C15" s="20" t="s">
        <v>117</v>
      </c>
      <c r="D15" s="32" t="s">
        <v>118</v>
      </c>
      <c r="E15" s="37">
        <v>250</v>
      </c>
      <c r="F15" s="14" t="s">
        <v>41</v>
      </c>
      <c r="G15" s="15" t="s">
        <v>84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ht="215.25" customHeight="1">
      <c r="A16" s="5" t="s">
        <v>40</v>
      </c>
      <c r="B16" s="20" t="s">
        <v>166</v>
      </c>
      <c r="C16" s="20" t="s">
        <v>119</v>
      </c>
      <c r="D16" s="32" t="s">
        <v>120</v>
      </c>
      <c r="E16" s="37">
        <v>60</v>
      </c>
      <c r="F16" s="14" t="s">
        <v>41</v>
      </c>
      <c r="G16" s="15" t="s">
        <v>84</v>
      </c>
      <c r="H16" s="5"/>
      <c r="I16" s="5"/>
      <c r="J16" s="5"/>
      <c r="K16" s="5"/>
      <c r="L16" s="15" t="str">
        <f t="shared" si="0"/>
        <v>0,00</v>
      </c>
      <c r="M16" s="5"/>
      <c r="N16" s="17">
        <f t="shared" si="1"/>
        <v>0</v>
      </c>
    </row>
    <row r="17" spans="1:14" ht="201.75" customHeight="1">
      <c r="A17" s="5" t="s">
        <v>5</v>
      </c>
      <c r="B17" s="20" t="s">
        <v>164</v>
      </c>
      <c r="C17" s="20" t="s">
        <v>162</v>
      </c>
      <c r="D17" s="32" t="s">
        <v>163</v>
      </c>
      <c r="E17" s="37">
        <v>130</v>
      </c>
      <c r="F17" s="14" t="s">
        <v>41</v>
      </c>
      <c r="G17" s="15" t="s">
        <v>84</v>
      </c>
      <c r="H17" s="5"/>
      <c r="I17" s="5"/>
      <c r="J17" s="5"/>
      <c r="K17" s="5"/>
      <c r="L17" s="15" t="str">
        <f t="shared" si="0"/>
        <v>0,00</v>
      </c>
      <c r="M17" s="5"/>
      <c r="N17" s="17">
        <f t="shared" si="1"/>
        <v>0</v>
      </c>
    </row>
    <row r="18" ht="15">
      <c r="B18" s="1" t="s">
        <v>64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5" r:id="rId1"/>
  <headerFooter>
    <oddFooter>&amp;C&amp;P&amp;Rpieczęć i podpis osoby (osób) upoważnionej
do reprezentowania wykonawcy
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0"/>
  <sheetViews>
    <sheetView showGridLines="0" view="pageLayout" zoomScale="70" zoomScalePageLayoutView="70" workbookViewId="0" topLeftCell="A7">
      <selection activeCell="B19" sqref="B19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75390625" style="21" customWidth="1"/>
    <col min="6" max="6" width="10.253906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18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SUM(N11:N19)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133</v>
      </c>
      <c r="E10" s="39" t="s">
        <v>174</v>
      </c>
      <c r="F10" s="40"/>
      <c r="G10" s="38" t="str">
        <f>"Nazwa handlowa /
"&amp;C10&amp;" / 
"&amp;D10</f>
        <v>Nazwa handlowa /
Wymiary  / 
Postać / opakowanie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 t="s">
        <v>1</v>
      </c>
      <c r="B11" s="20" t="s">
        <v>121</v>
      </c>
      <c r="C11" s="20" t="s">
        <v>123</v>
      </c>
      <c r="D11" s="32" t="s">
        <v>124</v>
      </c>
      <c r="E11" s="37">
        <v>150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5">
      <c r="A12" s="5" t="s">
        <v>2</v>
      </c>
      <c r="B12" s="20" t="s">
        <v>121</v>
      </c>
      <c r="C12" s="20" t="s">
        <v>126</v>
      </c>
      <c r="D12" s="32" t="s">
        <v>124</v>
      </c>
      <c r="E12" s="37">
        <v>150</v>
      </c>
      <c r="F12" s="14" t="s">
        <v>41</v>
      </c>
      <c r="G12" s="15" t="s">
        <v>84</v>
      </c>
      <c r="H12" s="5"/>
      <c r="I12" s="5"/>
      <c r="J12" s="5"/>
      <c r="K12" s="5"/>
      <c r="L12" s="15" t="str">
        <f aca="true" t="shared" si="0" ref="L12:L17">IF(K12=0,"0,00",IF(K12&gt;0,ROUND(E12/K12,2)))</f>
        <v>0,00</v>
      </c>
      <c r="M12" s="5"/>
      <c r="N12" s="17">
        <f aca="true" t="shared" si="1" ref="N12:N17">ROUND(L12*ROUND(M12,2),2)</f>
        <v>0</v>
      </c>
    </row>
    <row r="13" spans="1:14" ht="45">
      <c r="A13" s="5" t="s">
        <v>3</v>
      </c>
      <c r="B13" s="20" t="s">
        <v>121</v>
      </c>
      <c r="C13" s="20" t="s">
        <v>127</v>
      </c>
      <c r="D13" s="32" t="s">
        <v>124</v>
      </c>
      <c r="E13" s="37">
        <v>150</v>
      </c>
      <c r="F13" s="14" t="s">
        <v>41</v>
      </c>
      <c r="G13" s="15" t="s">
        <v>84</v>
      </c>
      <c r="H13" s="5"/>
      <c r="I13" s="5"/>
      <c r="J13" s="5"/>
      <c r="K13" s="5"/>
      <c r="L13" s="15" t="str">
        <f t="shared" si="0"/>
        <v>0,00</v>
      </c>
      <c r="M13" s="5"/>
      <c r="N13" s="17">
        <f t="shared" si="1"/>
        <v>0</v>
      </c>
    </row>
    <row r="14" spans="1:14" ht="45">
      <c r="A14" s="5" t="s">
        <v>4</v>
      </c>
      <c r="B14" s="20" t="s">
        <v>121</v>
      </c>
      <c r="C14" s="20" t="s">
        <v>128</v>
      </c>
      <c r="D14" s="32" t="s">
        <v>124</v>
      </c>
      <c r="E14" s="37">
        <v>200</v>
      </c>
      <c r="F14" s="14" t="s">
        <v>41</v>
      </c>
      <c r="G14" s="15" t="s">
        <v>84</v>
      </c>
      <c r="H14" s="5"/>
      <c r="I14" s="5"/>
      <c r="J14" s="5"/>
      <c r="K14" s="5"/>
      <c r="L14" s="15" t="str">
        <f t="shared" si="0"/>
        <v>0,00</v>
      </c>
      <c r="M14" s="5"/>
      <c r="N14" s="17">
        <f t="shared" si="1"/>
        <v>0</v>
      </c>
    </row>
    <row r="15" spans="1:14" ht="45">
      <c r="A15" s="5" t="s">
        <v>34</v>
      </c>
      <c r="B15" s="20" t="s">
        <v>121</v>
      </c>
      <c r="C15" s="20" t="s">
        <v>129</v>
      </c>
      <c r="D15" s="32" t="s">
        <v>124</v>
      </c>
      <c r="E15" s="37">
        <v>500</v>
      </c>
      <c r="F15" s="14" t="s">
        <v>41</v>
      </c>
      <c r="G15" s="15" t="s">
        <v>84</v>
      </c>
      <c r="H15" s="5"/>
      <c r="I15" s="5"/>
      <c r="J15" s="5"/>
      <c r="K15" s="5"/>
      <c r="L15" s="15" t="str">
        <f t="shared" si="0"/>
        <v>0,00</v>
      </c>
      <c r="M15" s="5"/>
      <c r="N15" s="17">
        <f t="shared" si="1"/>
        <v>0</v>
      </c>
    </row>
    <row r="16" spans="1:14" ht="60">
      <c r="A16" s="5" t="s">
        <v>40</v>
      </c>
      <c r="B16" s="20" t="s">
        <v>122</v>
      </c>
      <c r="C16" s="20" t="s">
        <v>130</v>
      </c>
      <c r="D16" s="32" t="s">
        <v>83</v>
      </c>
      <c r="E16" s="37">
        <v>50</v>
      </c>
      <c r="F16" s="14" t="s">
        <v>41</v>
      </c>
      <c r="G16" s="15" t="s">
        <v>84</v>
      </c>
      <c r="H16" s="5"/>
      <c r="I16" s="5"/>
      <c r="J16" s="5"/>
      <c r="K16" s="5"/>
      <c r="L16" s="15" t="str">
        <f t="shared" si="0"/>
        <v>0,00</v>
      </c>
      <c r="M16" s="5"/>
      <c r="N16" s="17">
        <f t="shared" si="1"/>
        <v>0</v>
      </c>
    </row>
    <row r="17" spans="1:14" ht="60">
      <c r="A17" s="5" t="s">
        <v>5</v>
      </c>
      <c r="B17" s="20" t="s">
        <v>122</v>
      </c>
      <c r="C17" s="20" t="s">
        <v>131</v>
      </c>
      <c r="D17" s="32" t="s">
        <v>83</v>
      </c>
      <c r="E17" s="37">
        <v>200</v>
      </c>
      <c r="F17" s="14" t="s">
        <v>41</v>
      </c>
      <c r="G17" s="15" t="s">
        <v>84</v>
      </c>
      <c r="H17" s="5"/>
      <c r="I17" s="5"/>
      <c r="J17" s="5"/>
      <c r="K17" s="5"/>
      <c r="L17" s="15" t="str">
        <f t="shared" si="0"/>
        <v>0,00</v>
      </c>
      <c r="M17" s="5"/>
      <c r="N17" s="17">
        <f t="shared" si="1"/>
        <v>0</v>
      </c>
    </row>
    <row r="18" spans="1:14" ht="57">
      <c r="A18" s="38" t="s">
        <v>39</v>
      </c>
      <c r="B18" s="38" t="s">
        <v>14</v>
      </c>
      <c r="C18" s="38" t="s">
        <v>79</v>
      </c>
      <c r="D18" s="38" t="s">
        <v>133</v>
      </c>
      <c r="E18" s="39" t="s">
        <v>172</v>
      </c>
      <c r="F18" s="40"/>
      <c r="G18" s="38" t="str">
        <f>"Nazwa handlowa /
"&amp;C18&amp;" / 
"&amp;D18</f>
        <v>Nazwa handlowa /
Wymiary  / 
Postać / opakowanie</v>
      </c>
      <c r="H18" s="38" t="s">
        <v>60</v>
      </c>
      <c r="I18" s="38" t="str">
        <f>B18</f>
        <v>Skład</v>
      </c>
      <c r="J18" s="38" t="s">
        <v>56</v>
      </c>
      <c r="K18" s="38" t="s">
        <v>31</v>
      </c>
      <c r="L18" s="38" t="s">
        <v>173</v>
      </c>
      <c r="M18" s="38" t="s">
        <v>33</v>
      </c>
      <c r="N18" s="38" t="s">
        <v>15</v>
      </c>
    </row>
    <row r="19" spans="1:14" ht="60">
      <c r="A19" s="5" t="s">
        <v>6</v>
      </c>
      <c r="B19" s="20" t="s">
        <v>171</v>
      </c>
      <c r="C19" s="20" t="s">
        <v>132</v>
      </c>
      <c r="D19" s="32" t="s">
        <v>125</v>
      </c>
      <c r="E19" s="37">
        <v>1000</v>
      </c>
      <c r="F19" s="14" t="s">
        <v>147</v>
      </c>
      <c r="G19" s="15" t="s">
        <v>84</v>
      </c>
      <c r="H19" s="5"/>
      <c r="I19" s="5"/>
      <c r="J19" s="5"/>
      <c r="K19" s="5"/>
      <c r="L19" s="15" t="str">
        <f>IF(K19=0,"0,00",IF(K19&gt;0,ROUND(E19/K19,2)))</f>
        <v>0,00</v>
      </c>
      <c r="M19" s="5"/>
      <c r="N19" s="17">
        <f>ROUND(L19*ROUND(M19,2),2)</f>
        <v>0</v>
      </c>
    </row>
    <row r="20" ht="15">
      <c r="B20" s="1" t="s">
        <v>64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&amp;C&amp;P&amp;Rpieczęć i podpis osoby (osób) upoważnionej
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5"/>
  <sheetViews>
    <sheetView showGridLines="0" view="pageLayout" zoomScale="70" zoomScaleNormal="64" zoomScalePageLayoutView="70" workbookViewId="0" topLeftCell="A1">
      <selection activeCell="C37" sqref="C37"/>
    </sheetView>
  </sheetViews>
  <sheetFormatPr defaultColWidth="9.00390625" defaultRowHeight="12.75"/>
  <cols>
    <col min="1" max="1" width="5.125" style="1" customWidth="1"/>
    <col min="2" max="2" width="57.375" style="1" customWidth="1"/>
    <col min="3" max="3" width="17.75390625" style="1" customWidth="1"/>
    <col min="4" max="4" width="15.00390625" style="1" customWidth="1"/>
    <col min="5" max="5" width="12.125" style="21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6" width="14.25390625" style="1" customWidth="1"/>
    <col min="17" max="16384" width="9.125" style="1" customWidth="1"/>
  </cols>
  <sheetData>
    <row r="1" spans="2:16" ht="15">
      <c r="B1" s="2" t="str">
        <f>'formularz oferty'!C4</f>
        <v>DFP.271.172.2018.KK</v>
      </c>
      <c r="N1" s="34" t="s">
        <v>55</v>
      </c>
      <c r="O1" s="2"/>
      <c r="P1" s="2"/>
    </row>
    <row r="2" spans="7:9" ht="15">
      <c r="G2" s="60"/>
      <c r="H2" s="60"/>
      <c r="I2" s="60"/>
    </row>
    <row r="3" ht="15">
      <c r="N3" s="34" t="s">
        <v>61</v>
      </c>
    </row>
    <row r="4" spans="2:14" ht="15">
      <c r="B4" s="4" t="s">
        <v>13</v>
      </c>
      <c r="C4" s="5">
        <v>1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</row>
    <row r="5" spans="2:14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</row>
    <row r="6" spans="1:9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</row>
    <row r="7" spans="1:12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</row>
    <row r="8" spans="1:12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</row>
    <row r="9" ht="15">
      <c r="B9" s="4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151</v>
      </c>
      <c r="E10" s="39" t="s">
        <v>82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7" ht="45">
      <c r="A11" s="20" t="s">
        <v>1</v>
      </c>
      <c r="B11" s="32" t="s">
        <v>153</v>
      </c>
      <c r="C11" s="32" t="s">
        <v>80</v>
      </c>
      <c r="D11" s="32" t="s">
        <v>83</v>
      </c>
      <c r="E11" s="33">
        <v>800</v>
      </c>
      <c r="F11" s="14" t="s">
        <v>41</v>
      </c>
      <c r="G11" s="15" t="s">
        <v>84</v>
      </c>
      <c r="H11" s="15"/>
      <c r="I11" s="15"/>
      <c r="J11" s="16"/>
      <c r="K11" s="15"/>
      <c r="L11" s="15" t="str">
        <f>IF(K11=0,"0,00",IF(K11&gt;0,ROUND(E11/K11,2)))</f>
        <v>0,00</v>
      </c>
      <c r="M11" s="15"/>
      <c r="N11" s="17">
        <f>ROUND(L11*ROUND(M11,2),2)</f>
        <v>0</v>
      </c>
      <c r="Q11" s="3"/>
    </row>
    <row r="12" spans="1:14" ht="45">
      <c r="A12" s="20" t="s">
        <v>2</v>
      </c>
      <c r="B12" s="32" t="s">
        <v>153</v>
      </c>
      <c r="C12" s="32" t="s">
        <v>150</v>
      </c>
      <c r="D12" s="32" t="s">
        <v>83</v>
      </c>
      <c r="E12" s="33">
        <v>10000</v>
      </c>
      <c r="F12" s="14" t="s">
        <v>41</v>
      </c>
      <c r="G12" s="15" t="s">
        <v>84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3" ht="15">
      <c r="Q13" s="3"/>
    </row>
    <row r="14" spans="2:17" ht="15">
      <c r="B14" s="1" t="s">
        <v>64</v>
      </c>
      <c r="Q14" s="3"/>
    </row>
    <row r="15" ht="15">
      <c r="Q15" s="3"/>
    </row>
    <row r="16" ht="15">
      <c r="Q16" s="3"/>
    </row>
    <row r="17" ht="15">
      <c r="Q17" s="3"/>
    </row>
    <row r="18" ht="15">
      <c r="Q18" s="3"/>
    </row>
    <row r="19" ht="15">
      <c r="Q19" s="3"/>
    </row>
    <row r="20" ht="15">
      <c r="Q20" s="3"/>
    </row>
    <row r="21" ht="15">
      <c r="Q21" s="3"/>
    </row>
    <row r="22" ht="15">
      <c r="Q22" s="3"/>
    </row>
    <row r="23" spans="3:17" ht="15">
      <c r="C23" s="42"/>
      <c r="Q23" s="3"/>
    </row>
    <row r="24" ht="15">
      <c r="Q24" s="3"/>
    </row>
    <row r="25" ht="15">
      <c r="Q25" s="3"/>
    </row>
    <row r="26" ht="15">
      <c r="Q26" s="3"/>
    </row>
    <row r="27" ht="15">
      <c r="Q27" s="3"/>
    </row>
    <row r="28" ht="15">
      <c r="Q28" s="3"/>
    </row>
    <row r="29" ht="15">
      <c r="Q29" s="3"/>
    </row>
    <row r="30" ht="15">
      <c r="Q30" s="3"/>
    </row>
    <row r="31" ht="15">
      <c r="Q31" s="3"/>
    </row>
    <row r="32" ht="15">
      <c r="Q32" s="3"/>
    </row>
    <row r="33" ht="15">
      <c r="Q33" s="3"/>
    </row>
    <row r="34" ht="15">
      <c r="Q34" s="3"/>
    </row>
    <row r="35" ht="15">
      <c r="Q35" s="3"/>
    </row>
    <row r="36" ht="15">
      <c r="Q36" s="3"/>
    </row>
    <row r="37" ht="15">
      <c r="Q37" s="3"/>
    </row>
    <row r="38" ht="15">
      <c r="Q38" s="3"/>
    </row>
    <row r="39" ht="15">
      <c r="Q39" s="3"/>
    </row>
    <row r="40" ht="15">
      <c r="Q40" s="3"/>
    </row>
    <row r="41" ht="15">
      <c r="Q41" s="3"/>
    </row>
    <row r="42" ht="15">
      <c r="Q42" s="3"/>
    </row>
    <row r="43" ht="15">
      <c r="Q43" s="3"/>
    </row>
    <row r="44" ht="15">
      <c r="Q44" s="3"/>
    </row>
    <row r="45" ht="15">
      <c r="Q45" s="3"/>
    </row>
    <row r="46" ht="15">
      <c r="Q46" s="3"/>
    </row>
    <row r="47" ht="15">
      <c r="Q47" s="3"/>
    </row>
    <row r="48" ht="15">
      <c r="Q48" s="3"/>
    </row>
    <row r="49" ht="15">
      <c r="Q49" s="3"/>
    </row>
    <row r="50" ht="15">
      <c r="Q50" s="3"/>
    </row>
    <row r="51" ht="15">
      <c r="Q51" s="3"/>
    </row>
    <row r="52" ht="15">
      <c r="Q52" s="3"/>
    </row>
    <row r="53" ht="15">
      <c r="Q53" s="3"/>
    </row>
    <row r="54" ht="15">
      <c r="Q54" s="3"/>
    </row>
    <row r="55" ht="15">
      <c r="Q55" s="3"/>
    </row>
    <row r="56" ht="15">
      <c r="Q56" s="3"/>
    </row>
    <row r="57" ht="15">
      <c r="Q57" s="3"/>
    </row>
    <row r="58" ht="15">
      <c r="Q58" s="3"/>
    </row>
    <row r="59" ht="15">
      <c r="Q59" s="3"/>
    </row>
    <row r="60" ht="15">
      <c r="Q60" s="3"/>
    </row>
    <row r="61" ht="15">
      <c r="Q61" s="3"/>
    </row>
    <row r="62" ht="15">
      <c r="Q62" s="3"/>
    </row>
    <row r="63" ht="15">
      <c r="Q63" s="3"/>
    </row>
    <row r="64" ht="15">
      <c r="Q64" s="3"/>
    </row>
    <row r="65" ht="15">
      <c r="Q65" s="3"/>
    </row>
    <row r="66" ht="15">
      <c r="Q66" s="3"/>
    </row>
    <row r="67" ht="15">
      <c r="Q67" s="3"/>
    </row>
    <row r="68" ht="15">
      <c r="Q68" s="3"/>
    </row>
    <row r="69" ht="15">
      <c r="Q69" s="3"/>
    </row>
    <row r="70" ht="15">
      <c r="Q70" s="3"/>
    </row>
    <row r="71" ht="15">
      <c r="Q71" s="3"/>
    </row>
    <row r="72" ht="15">
      <c r="Q72" s="3"/>
    </row>
    <row r="73" ht="15">
      <c r="Q73" s="3"/>
    </row>
    <row r="74" ht="15">
      <c r="Q74" s="3"/>
    </row>
    <row r="75" ht="15">
      <c r="Q75" s="3"/>
    </row>
    <row r="76" ht="15">
      <c r="Q76" s="3"/>
    </row>
    <row r="77" ht="15">
      <c r="Q77" s="3"/>
    </row>
    <row r="78" ht="15">
      <c r="Q78" s="3"/>
    </row>
    <row r="79" ht="15">
      <c r="Q79" s="3"/>
    </row>
    <row r="80" ht="15">
      <c r="Q80" s="3"/>
    </row>
    <row r="81" ht="15">
      <c r="Q81" s="3"/>
    </row>
    <row r="82" ht="15">
      <c r="Q82" s="3"/>
    </row>
    <row r="83" ht="15">
      <c r="Q83" s="3"/>
    </row>
    <row r="84" ht="15">
      <c r="Q84" s="3"/>
    </row>
    <row r="85" ht="15">
      <c r="Q85" s="3"/>
    </row>
    <row r="86" ht="15">
      <c r="Q86" s="3"/>
    </row>
    <row r="87" ht="15">
      <c r="Q87" s="3"/>
    </row>
    <row r="88" ht="15">
      <c r="Q88" s="3"/>
    </row>
    <row r="89" ht="15">
      <c r="Q89" s="3"/>
    </row>
    <row r="90" ht="15">
      <c r="Q90" s="3"/>
    </row>
    <row r="91" ht="15">
      <c r="Q91" s="3"/>
    </row>
    <row r="92" ht="15">
      <c r="Q92" s="3"/>
    </row>
    <row r="93" ht="15">
      <c r="Q93" s="3"/>
    </row>
    <row r="94" ht="15">
      <c r="Q94" s="3"/>
    </row>
    <row r="95" ht="15">
      <c r="Q95" s="3"/>
    </row>
    <row r="96" ht="15">
      <c r="Q96" s="3"/>
    </row>
    <row r="97" ht="15">
      <c r="Q97" s="3"/>
    </row>
    <row r="98" ht="15">
      <c r="Q98" s="3"/>
    </row>
    <row r="99" ht="15">
      <c r="Q99" s="3"/>
    </row>
    <row r="100" ht="15">
      <c r="Q100" s="3"/>
    </row>
    <row r="101" ht="15">
      <c r="Q101" s="3"/>
    </row>
    <row r="102" ht="15">
      <c r="Q102" s="3"/>
    </row>
    <row r="103" ht="15">
      <c r="Q103" s="3"/>
    </row>
    <row r="104" ht="15">
      <c r="Q104" s="3"/>
    </row>
    <row r="105" ht="15">
      <c r="Q105" s="3"/>
    </row>
    <row r="106" ht="15">
      <c r="Q106" s="3"/>
    </row>
    <row r="107" ht="15">
      <c r="Q107" s="3"/>
    </row>
    <row r="108" ht="15">
      <c r="Q108" s="3"/>
    </row>
    <row r="109" ht="15">
      <c r="Q109" s="3"/>
    </row>
    <row r="110" ht="15">
      <c r="Q110" s="3"/>
    </row>
    <row r="111" ht="15">
      <c r="Q111" s="3"/>
    </row>
    <row r="112" ht="15">
      <c r="Q112" s="3"/>
    </row>
    <row r="113" ht="15">
      <c r="Q113" s="3"/>
    </row>
    <row r="114" ht="15">
      <c r="Q114" s="3"/>
    </row>
    <row r="115" ht="15">
      <c r="Q115" s="3"/>
    </row>
    <row r="116" ht="15">
      <c r="Q116" s="3"/>
    </row>
    <row r="117" ht="15">
      <c r="Q117" s="3"/>
    </row>
    <row r="118" ht="15">
      <c r="Q118" s="3"/>
    </row>
    <row r="119" ht="15">
      <c r="Q119" s="3"/>
    </row>
    <row r="120" ht="15">
      <c r="Q120" s="3"/>
    </row>
    <row r="121" ht="15">
      <c r="Q121" s="3"/>
    </row>
    <row r="122" ht="15">
      <c r="Q122" s="3"/>
    </row>
    <row r="123" ht="15">
      <c r="Q123" s="3"/>
    </row>
    <row r="124" ht="15">
      <c r="Q124" s="3"/>
    </row>
    <row r="125" ht="15">
      <c r="Q125" s="3"/>
    </row>
    <row r="126" ht="15">
      <c r="Q126" s="3"/>
    </row>
    <row r="127" ht="15">
      <c r="Q127" s="3"/>
    </row>
    <row r="128" ht="15">
      <c r="Q128" s="3"/>
    </row>
    <row r="129" ht="15">
      <c r="Q129" s="3"/>
    </row>
    <row r="130" ht="15">
      <c r="Q130" s="3"/>
    </row>
    <row r="131" ht="15">
      <c r="Q131" s="3"/>
    </row>
    <row r="132" ht="15">
      <c r="Q132" s="3"/>
    </row>
    <row r="133" ht="15">
      <c r="Q133" s="3"/>
    </row>
    <row r="134" ht="15">
      <c r="Q134" s="3"/>
    </row>
    <row r="135" ht="15">
      <c r="Q135" s="3"/>
    </row>
    <row r="136" ht="15">
      <c r="Q136" s="3"/>
    </row>
    <row r="137" ht="15">
      <c r="Q137" s="3"/>
    </row>
    <row r="138" ht="15">
      <c r="Q138" s="3"/>
    </row>
    <row r="139" ht="15">
      <c r="Q139" s="3"/>
    </row>
    <row r="140" ht="15">
      <c r="Q140" s="3"/>
    </row>
    <row r="141" ht="15">
      <c r="Q141" s="3"/>
    </row>
    <row r="142" ht="15">
      <c r="Q142" s="3"/>
    </row>
    <row r="143" ht="15">
      <c r="Q143" s="3"/>
    </row>
    <row r="144" ht="15">
      <c r="Q144" s="3"/>
    </row>
    <row r="145" ht="15">
      <c r="Q145" s="3"/>
    </row>
    <row r="146" ht="15">
      <c r="Q146" s="3"/>
    </row>
    <row r="147" ht="15">
      <c r="Q147" s="3"/>
    </row>
    <row r="148" ht="15">
      <c r="Q148" s="3"/>
    </row>
    <row r="149" ht="15">
      <c r="Q149" s="3"/>
    </row>
    <row r="150" ht="15">
      <c r="Q150" s="3"/>
    </row>
    <row r="151" ht="15">
      <c r="Q151" s="3"/>
    </row>
    <row r="152" ht="15">
      <c r="Q152" s="3"/>
    </row>
    <row r="153" ht="15">
      <c r="Q153" s="3"/>
    </row>
    <row r="154" ht="15">
      <c r="Q154" s="3"/>
    </row>
    <row r="155" ht="15">
      <c r="Q155" s="3"/>
    </row>
    <row r="156" ht="15">
      <c r="Q156" s="3"/>
    </row>
    <row r="157" ht="15">
      <c r="Q157" s="3"/>
    </row>
    <row r="158" ht="15">
      <c r="Q158" s="3"/>
    </row>
    <row r="159" ht="15">
      <c r="Q159" s="3"/>
    </row>
    <row r="160" ht="15">
      <c r="Q160" s="3"/>
    </row>
    <row r="161" ht="15">
      <c r="Q161" s="3"/>
    </row>
    <row r="162" ht="15">
      <c r="Q162" s="3"/>
    </row>
    <row r="163" ht="15">
      <c r="Q163" s="3"/>
    </row>
    <row r="164" ht="15">
      <c r="Q164" s="3"/>
    </row>
    <row r="165" ht="15">
      <c r="Q165" s="3"/>
    </row>
    <row r="166" ht="15">
      <c r="Q166" s="3"/>
    </row>
    <row r="167" ht="15">
      <c r="Q167" s="3"/>
    </row>
    <row r="168" ht="15">
      <c r="Q168" s="3"/>
    </row>
    <row r="169" ht="15">
      <c r="Q169" s="3"/>
    </row>
    <row r="170" ht="15">
      <c r="Q170" s="3"/>
    </row>
    <row r="171" ht="15">
      <c r="Q171" s="3"/>
    </row>
    <row r="172" ht="15">
      <c r="Q172" s="3"/>
    </row>
    <row r="173" ht="15">
      <c r="Q173" s="3"/>
    </row>
    <row r="174" ht="15">
      <c r="Q174" s="3"/>
    </row>
    <row r="175" ht="15">
      <c r="Q175" s="3"/>
    </row>
    <row r="176" ht="15">
      <c r="Q176" s="3"/>
    </row>
    <row r="177" ht="15">
      <c r="Q177" s="3"/>
    </row>
    <row r="178" ht="15">
      <c r="Q178" s="3"/>
    </row>
    <row r="179" ht="15">
      <c r="Q179" s="3"/>
    </row>
    <row r="180" ht="15">
      <c r="Q180" s="3"/>
    </row>
    <row r="181" ht="15">
      <c r="Q181" s="3"/>
    </row>
    <row r="182" ht="15">
      <c r="Q182" s="3"/>
    </row>
    <row r="183" ht="15">
      <c r="Q183" s="3"/>
    </row>
    <row r="184" ht="15">
      <c r="Q184" s="3"/>
    </row>
    <row r="185" ht="15">
      <c r="Q185" s="3"/>
    </row>
    <row r="186" ht="15">
      <c r="Q186" s="3"/>
    </row>
    <row r="187" ht="15">
      <c r="Q187" s="3"/>
    </row>
    <row r="188" ht="15">
      <c r="Q188" s="3"/>
    </row>
    <row r="189" ht="15">
      <c r="Q189" s="3"/>
    </row>
    <row r="190" ht="15">
      <c r="Q190" s="3"/>
    </row>
    <row r="191" ht="15">
      <c r="Q191" s="3"/>
    </row>
    <row r="192" ht="15">
      <c r="Q192" s="3"/>
    </row>
    <row r="193" ht="15">
      <c r="Q193" s="3"/>
    </row>
    <row r="194" ht="15">
      <c r="Q194" s="3"/>
    </row>
    <row r="195" ht="15">
      <c r="Q195" s="3"/>
    </row>
    <row r="196" ht="15">
      <c r="Q196" s="3"/>
    </row>
    <row r="197" ht="15">
      <c r="Q197" s="3"/>
    </row>
    <row r="198" ht="15">
      <c r="Q198" s="3"/>
    </row>
    <row r="199" ht="15">
      <c r="Q199" s="3"/>
    </row>
    <row r="200" ht="15">
      <c r="Q200" s="3"/>
    </row>
    <row r="201" ht="15">
      <c r="Q201" s="3"/>
    </row>
    <row r="202" ht="15">
      <c r="Q202" s="3"/>
    </row>
    <row r="203" ht="15">
      <c r="Q203" s="3"/>
    </row>
    <row r="204" ht="15">
      <c r="Q204" s="3"/>
    </row>
    <row r="205" ht="15">
      <c r="Q205" s="3"/>
    </row>
  </sheetData>
  <sheetProtection/>
  <mergeCells count="2">
    <mergeCell ref="H6:I6"/>
    <mergeCell ref="G2:I2"/>
  </mergeCells>
  <printOptions horizontalCentered="1"/>
  <pageMargins left="0.1968503937007874" right="0.1968503937007874" top="1.3779527559055118" bottom="1.815625" header="0.5118110236220472" footer="0.5118110236220472"/>
  <pageSetup fitToHeight="1" fitToWidth="1" horizontalDpi="600" verticalDpi="600" orientation="landscape" paperSize="9" scale="49" r:id="rId1"/>
  <headerFooter alignWithMargins="0">
    <oddFooter>&amp;C&amp;"Times New Roman,Normalny"Strona &amp;P&amp;R&amp;"Times New Roman,Normalny"&amp;11pieczęć i podpis osoby (osób) upoważnionej
do reprezentowania wykonawcy
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view="pageLayout" zoomScale="80" zoomScalePageLayoutView="8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8.75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19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SUM(N11:N13)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135</v>
      </c>
      <c r="E10" s="39" t="s">
        <v>82</v>
      </c>
      <c r="F10" s="40"/>
      <c r="G10" s="38" t="str">
        <f>"Nazwa handlowa /
"&amp;C10&amp;" / 
"&amp;D10</f>
        <v>Nazwa handlowa /
Wymiary  / 
Postać/opakownaie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79.5" customHeight="1">
      <c r="A11" s="5" t="s">
        <v>1</v>
      </c>
      <c r="B11" s="20" t="s">
        <v>134</v>
      </c>
      <c r="C11" s="20" t="s">
        <v>175</v>
      </c>
      <c r="D11" s="32" t="s">
        <v>136</v>
      </c>
      <c r="E11" s="37">
        <v>100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5">
      <c r="A12" s="5" t="s">
        <v>2</v>
      </c>
      <c r="B12" s="20" t="s">
        <v>134</v>
      </c>
      <c r="C12" s="20" t="s">
        <v>98</v>
      </c>
      <c r="D12" s="32" t="s">
        <v>136</v>
      </c>
      <c r="E12" s="37">
        <v>400</v>
      </c>
      <c r="F12" s="14" t="s">
        <v>41</v>
      </c>
      <c r="G12" s="15" t="s">
        <v>84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45">
      <c r="A13" s="5" t="s">
        <v>3</v>
      </c>
      <c r="B13" s="20" t="s">
        <v>134</v>
      </c>
      <c r="C13" s="20" t="s">
        <v>130</v>
      </c>
      <c r="D13" s="32" t="s">
        <v>136</v>
      </c>
      <c r="E13" s="37">
        <v>500</v>
      </c>
      <c r="F13" s="14" t="s">
        <v>41</v>
      </c>
      <c r="G13" s="15" t="s">
        <v>84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4" ht="15">
      <c r="B14" s="1" t="s">
        <v>94</v>
      </c>
    </row>
  </sheetData>
  <sheetProtection/>
  <mergeCells count="2">
    <mergeCell ref="G2:I2"/>
    <mergeCell ref="H6:I6"/>
  </mergeCells>
  <printOptions/>
  <pageMargins left="0.25" right="0.25" top="0.75" bottom="0.75" header="0.3" footer="0.3"/>
  <pageSetup fitToHeight="0" fitToWidth="1" horizontalDpi="600" verticalDpi="600" orientation="landscape" paperSize="9" scale="56" r:id="rId1"/>
  <headerFooter>
    <oddFooter>&amp;C&amp;P&amp;Rpieczęć i podpis osoby (osób) upoważnionej
do reprezentowania wykonawcy
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view="pageLayout" zoomScale="80" zoomScaleNormal="90" zoomScalePageLayoutView="80" workbookViewId="0" topLeftCell="A4">
      <selection activeCell="H22" sqref="H22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20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81</v>
      </c>
      <c r="E10" s="39" t="s">
        <v>82</v>
      </c>
      <c r="F10" s="40"/>
      <c r="G10" s="38" t="str">
        <f>"Nazwa handlowa /
"&amp;C10&amp;" / 
"&amp;D10</f>
        <v>Nazwa handlowa /
Wymiary  / 
Jednosta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121.5" customHeight="1">
      <c r="A11" s="5" t="s">
        <v>1</v>
      </c>
      <c r="B11" s="45" t="s">
        <v>148</v>
      </c>
      <c r="C11" s="20" t="s">
        <v>63</v>
      </c>
      <c r="D11" s="32" t="s">
        <v>139</v>
      </c>
      <c r="E11" s="37">
        <v>4000</v>
      </c>
      <c r="F11" s="14" t="s">
        <v>41</v>
      </c>
      <c r="G11" s="15" t="s">
        <v>84</v>
      </c>
      <c r="H11" s="20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121.5" customHeight="1">
      <c r="A12" s="5" t="s">
        <v>2</v>
      </c>
      <c r="B12" s="45" t="s">
        <v>148</v>
      </c>
      <c r="C12" s="20" t="s">
        <v>138</v>
      </c>
      <c r="D12" s="32" t="s">
        <v>139</v>
      </c>
      <c r="E12" s="37">
        <v>3600</v>
      </c>
      <c r="F12" s="14" t="s">
        <v>41</v>
      </c>
      <c r="G12" s="15" t="s">
        <v>84</v>
      </c>
      <c r="H12" s="20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ht="15">
      <c r="B13" s="1" t="s">
        <v>137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6" r:id="rId1"/>
  <headerFooter>
    <oddFooter>&amp;C&amp;P&amp;Rpieczęć i podpis osoby (osób) upoważnionej
do reprezentowania wykonawcy
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5.125" style="1" customWidth="1"/>
    <col min="2" max="2" width="32.125" style="1" customWidth="1"/>
    <col min="3" max="3" width="17.375" style="1" customWidth="1"/>
    <col min="4" max="4" width="16.00390625" style="1" customWidth="1"/>
    <col min="5" max="5" width="12.125" style="21" customWidth="1"/>
    <col min="6" max="6" width="8.125" style="1" customWidth="1"/>
    <col min="7" max="7" width="30.75390625" style="1" customWidth="1"/>
    <col min="8" max="8" width="17.25390625" style="1" customWidth="1"/>
    <col min="9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21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SUM(N11:N11)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140</v>
      </c>
      <c r="E10" s="39" t="s">
        <v>82</v>
      </c>
      <c r="F10" s="40"/>
      <c r="G10" s="38" t="str">
        <f>"Nazwa handlowa /
"&amp;C10&amp;" / 
"&amp;D10</f>
        <v>Nazwa handlowa /
Wymiary  / 
Postać / Opakowanie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114" customHeight="1">
      <c r="A11" s="5" t="s">
        <v>1</v>
      </c>
      <c r="B11" s="20" t="s">
        <v>149</v>
      </c>
      <c r="C11" s="20" t="s">
        <v>176</v>
      </c>
      <c r="D11" s="32" t="s">
        <v>125</v>
      </c>
      <c r="E11" s="37">
        <v>2400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</sheetData>
  <sheetProtection/>
  <mergeCells count="2">
    <mergeCell ref="G2:I2"/>
    <mergeCell ref="H6:I6"/>
  </mergeCells>
  <printOptions/>
  <pageMargins left="0.25" right="0.25" top="0.75" bottom="0.75" header="0.3" footer="0.3"/>
  <pageSetup fitToHeight="0" fitToWidth="1" horizontalDpi="600" verticalDpi="600" orientation="landscape" paperSize="9" scale="56" r:id="rId1"/>
  <headerFooter>
    <oddFooter>&amp;C&amp;P&amp;Rpieczęć i podpis osoby (osób) upoważnionej
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"/>
  <sheetViews>
    <sheetView showGridLines="0" zoomScale="64" zoomScaleNormal="64" zoomScalePageLayoutView="85" workbookViewId="0" topLeftCell="A4">
      <selection activeCell="M13" sqref="M13"/>
    </sheetView>
  </sheetViews>
  <sheetFormatPr defaultColWidth="9.00390625" defaultRowHeight="12.75"/>
  <cols>
    <col min="1" max="1" width="5.125" style="1" customWidth="1"/>
    <col min="2" max="2" width="39.375" style="1" customWidth="1"/>
    <col min="3" max="3" width="12.375" style="1" customWidth="1"/>
    <col min="4" max="4" width="29.125" style="1" customWidth="1"/>
    <col min="5" max="5" width="12.125" style="21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2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SUM(N13:N13)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2:17" ht="15">
      <c r="B10" s="4"/>
      <c r="Q10" s="1"/>
    </row>
    <row r="11" spans="2:17" ht="15">
      <c r="B11" s="4"/>
      <c r="Q11" s="1"/>
    </row>
    <row r="12" spans="1:15" s="4" customFormat="1" ht="73.5" customHeight="1">
      <c r="A12" s="38" t="s">
        <v>39</v>
      </c>
      <c r="B12" s="38" t="s">
        <v>14</v>
      </c>
      <c r="C12" s="38" t="s">
        <v>79</v>
      </c>
      <c r="D12" s="38" t="s">
        <v>151</v>
      </c>
      <c r="E12" s="39" t="s">
        <v>82</v>
      </c>
      <c r="F12" s="40"/>
      <c r="G12" s="38" t="str">
        <f>"Nazwa handlowa /
"&amp;C12&amp;" / 
"&amp;D12</f>
        <v>Nazwa handlowa /
Wymiary  / 
Jednostka miary</v>
      </c>
      <c r="H12" s="38" t="s">
        <v>60</v>
      </c>
      <c r="I12" s="38" t="str">
        <f>B12</f>
        <v>Skład</v>
      </c>
      <c r="J12" s="38" t="s">
        <v>56</v>
      </c>
      <c r="K12" s="38" t="s">
        <v>31</v>
      </c>
      <c r="L12" s="38" t="s">
        <v>32</v>
      </c>
      <c r="M12" s="38" t="s">
        <v>33</v>
      </c>
      <c r="N12" s="38" t="s">
        <v>15</v>
      </c>
      <c r="O12" s="41"/>
    </row>
    <row r="13" spans="1:14" ht="96" customHeight="1">
      <c r="A13" s="20" t="s">
        <v>1</v>
      </c>
      <c r="B13" s="32" t="s">
        <v>152</v>
      </c>
      <c r="C13" s="32" t="s">
        <v>85</v>
      </c>
      <c r="D13" s="32" t="s">
        <v>83</v>
      </c>
      <c r="E13" s="33">
        <v>1200</v>
      </c>
      <c r="F13" s="14" t="s">
        <v>41</v>
      </c>
      <c r="G13" s="15" t="s">
        <v>84</v>
      </c>
      <c r="H13" s="15"/>
      <c r="I13" s="15"/>
      <c r="J13" s="16"/>
      <c r="K13" s="15"/>
      <c r="L13" s="15">
        <v>0</v>
      </c>
      <c r="M13" s="15"/>
      <c r="N13" s="17">
        <f>(ROUND(M13*ROUND(L13,2),2))</f>
        <v>0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9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showGridLines="0" zoomScale="64" zoomScaleNormal="64" zoomScalePageLayoutView="80" workbookViewId="0" topLeftCell="A1">
      <selection activeCell="M11" sqref="M11"/>
    </sheetView>
  </sheetViews>
  <sheetFormatPr defaultColWidth="9.00390625" defaultRowHeight="12.75"/>
  <cols>
    <col min="1" max="1" width="5.125" style="1" customWidth="1"/>
    <col min="2" max="2" width="30.375" style="1" customWidth="1"/>
    <col min="3" max="3" width="13.625" style="1" customWidth="1"/>
    <col min="4" max="4" width="22.375" style="1" customWidth="1"/>
    <col min="5" max="5" width="12.125" style="21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3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SUM(N11:N11)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151</v>
      </c>
      <c r="E10" s="39" t="s">
        <v>82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90">
      <c r="A11" s="20" t="s">
        <v>1</v>
      </c>
      <c r="B11" s="32" t="s">
        <v>152</v>
      </c>
      <c r="C11" s="32" t="s">
        <v>86</v>
      </c>
      <c r="D11" s="32" t="s">
        <v>83</v>
      </c>
      <c r="E11" s="33">
        <v>700</v>
      </c>
      <c r="F11" s="14" t="s">
        <v>41</v>
      </c>
      <c r="G11" s="15" t="s">
        <v>84</v>
      </c>
      <c r="H11" s="15"/>
      <c r="I11" s="15"/>
      <c r="J11" s="16"/>
      <c r="K11" s="15"/>
      <c r="L11" s="15"/>
      <c r="M11" s="15"/>
      <c r="N11" s="17">
        <f>(ROUND(M11*ROUND(L11,2),2))</f>
        <v>0</v>
      </c>
    </row>
    <row r="13" ht="15">
      <c r="B13" s="44"/>
    </row>
    <row r="23" ht="15.75">
      <c r="F23" s="43"/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zoomScale="64" zoomScaleNormal="64" zoomScalePageLayoutView="80" workbookViewId="0" topLeftCell="A1">
      <selection activeCell="G56" sqref="G56"/>
    </sheetView>
  </sheetViews>
  <sheetFormatPr defaultColWidth="9.00390625" defaultRowHeight="12.75"/>
  <cols>
    <col min="1" max="1" width="5.125" style="1" customWidth="1"/>
    <col min="2" max="2" width="28.00390625" style="1" customWidth="1"/>
    <col min="3" max="3" width="9.75390625" style="1" customWidth="1"/>
    <col min="4" max="4" width="31.375" style="1" customWidth="1"/>
    <col min="5" max="5" width="12.125" style="21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4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144</v>
      </c>
      <c r="E10" s="39" t="s">
        <v>82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s="4" customFormat="1" ht="73.5" customHeight="1">
      <c r="A11" s="5" t="s">
        <v>1</v>
      </c>
      <c r="B11" s="20" t="s">
        <v>87</v>
      </c>
      <c r="C11" s="20" t="s">
        <v>88</v>
      </c>
      <c r="D11" s="32" t="s">
        <v>83</v>
      </c>
      <c r="E11" s="37">
        <v>1000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75">
      <c r="A12" s="20" t="s">
        <v>2</v>
      </c>
      <c r="B12" s="20" t="s">
        <v>87</v>
      </c>
      <c r="C12" s="32" t="s">
        <v>89</v>
      </c>
      <c r="D12" s="32" t="s">
        <v>83</v>
      </c>
      <c r="E12" s="33">
        <v>600</v>
      </c>
      <c r="F12" s="14" t="s">
        <v>41</v>
      </c>
      <c r="G12" s="15" t="s">
        <v>84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1" t="s">
        <v>64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zoomScale="64" zoomScaleNormal="64" workbookViewId="0" topLeftCell="A4">
      <selection activeCell="K63" sqref="K63"/>
    </sheetView>
  </sheetViews>
  <sheetFormatPr defaultColWidth="9.00390625" defaultRowHeight="12.75"/>
  <cols>
    <col min="1" max="1" width="5.125" style="1" customWidth="1"/>
    <col min="2" max="2" width="52.75390625" style="1" customWidth="1"/>
    <col min="3" max="3" width="14.375" style="1" customWidth="1"/>
    <col min="4" max="4" width="25.875" style="1" customWidth="1"/>
    <col min="5" max="5" width="12.125" style="21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5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144</v>
      </c>
      <c r="E10" s="39" t="s">
        <v>82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45">
      <c r="A11" s="5" t="s">
        <v>1</v>
      </c>
      <c r="B11" s="20" t="s">
        <v>90</v>
      </c>
      <c r="C11" s="20" t="s">
        <v>91</v>
      </c>
      <c r="D11" s="32" t="s">
        <v>83</v>
      </c>
      <c r="E11" s="37">
        <v>2000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45">
      <c r="A12" s="20" t="s">
        <v>2</v>
      </c>
      <c r="B12" s="20" t="s">
        <v>90</v>
      </c>
      <c r="C12" s="32" t="s">
        <v>92</v>
      </c>
      <c r="D12" s="32" t="s">
        <v>83</v>
      </c>
      <c r="E12" s="33">
        <v>3000</v>
      </c>
      <c r="F12" s="14" t="s">
        <v>41</v>
      </c>
      <c r="G12" s="15" t="s">
        <v>84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</row>
    <row r="14" ht="15">
      <c r="B14" s="1" t="s">
        <v>93</v>
      </c>
    </row>
    <row r="19" ht="11.25" customHeight="1"/>
    <row r="20" ht="15" hidden="1"/>
    <row r="21" ht="15" hidden="1"/>
    <row r="22" ht="15" hidden="1"/>
    <row r="23" ht="15" hidden="1"/>
    <row r="24" ht="15" hidden="1"/>
    <row r="25" ht="15" hidden="1"/>
    <row r="26" ht="15" hidden="1"/>
    <row r="27" ht="15" hidden="1"/>
    <row r="28" ht="15" hidden="1"/>
    <row r="29" ht="15" hidden="1"/>
    <row r="30" ht="15" hidden="1"/>
    <row r="31" ht="15" hidden="1"/>
    <row r="32" ht="15" hidden="1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8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"/>
  <sheetViews>
    <sheetView showGridLines="0" zoomScale="64" zoomScaleNormal="64" zoomScalePageLayoutView="85" workbookViewId="0" topLeftCell="A4">
      <selection activeCell="C12" sqref="C12"/>
    </sheetView>
  </sheetViews>
  <sheetFormatPr defaultColWidth="9.00390625" defaultRowHeight="12.75"/>
  <cols>
    <col min="1" max="1" width="5.125" style="1" customWidth="1"/>
    <col min="2" max="2" width="39.625" style="1" customWidth="1"/>
    <col min="3" max="3" width="38.375" style="1" customWidth="1"/>
    <col min="4" max="4" width="24.375" style="1" customWidth="1"/>
    <col min="5" max="5" width="12.125" style="21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6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SUM(N11:N12)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151</v>
      </c>
      <c r="E10" s="39" t="s">
        <v>82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45">
      <c r="A11" s="5" t="s">
        <v>1</v>
      </c>
      <c r="B11" s="20" t="s">
        <v>96</v>
      </c>
      <c r="C11" s="20" t="s">
        <v>91</v>
      </c>
      <c r="D11" s="32" t="s">
        <v>83</v>
      </c>
      <c r="E11" s="37">
        <v>400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7" ht="45">
      <c r="A12" s="20" t="s">
        <v>2</v>
      </c>
      <c r="B12" s="20" t="s">
        <v>96</v>
      </c>
      <c r="C12" s="32" t="s">
        <v>95</v>
      </c>
      <c r="D12" s="32" t="s">
        <v>83</v>
      </c>
      <c r="E12" s="33">
        <v>700</v>
      </c>
      <c r="F12" s="14" t="s">
        <v>41</v>
      </c>
      <c r="G12" s="15" t="s">
        <v>84</v>
      </c>
      <c r="H12" s="15"/>
      <c r="I12" s="15"/>
      <c r="J12" s="16"/>
      <c r="K12" s="15"/>
      <c r="L12" s="15" t="str">
        <f>IF(K12=0,"0,00",IF(K12&gt;0,ROUND(E12/K12,2)))</f>
        <v>0,00</v>
      </c>
      <c r="M12" s="15"/>
      <c r="N12" s="17">
        <f>ROUND(L12*ROUND(M12,2),2)</f>
        <v>0</v>
      </c>
      <c r="Q12" s="1"/>
    </row>
    <row r="14" ht="15">
      <c r="B14" s="1" t="s">
        <v>94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47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5"/>
  <sheetViews>
    <sheetView showGridLines="0" view="pageLayout" zoomScale="80" zoomScaleNormal="70" zoomScalePageLayoutView="80" workbookViewId="0" topLeftCell="A4">
      <selection activeCell="D11" sqref="D11"/>
    </sheetView>
  </sheetViews>
  <sheetFormatPr defaultColWidth="9.00390625" defaultRowHeight="12.75"/>
  <cols>
    <col min="1" max="1" width="5.125" style="1" customWidth="1"/>
    <col min="2" max="2" width="27.125" style="1" customWidth="1"/>
    <col min="3" max="3" width="16.875" style="1" customWidth="1"/>
    <col min="4" max="4" width="25.125" style="1" customWidth="1"/>
    <col min="5" max="5" width="12.125" style="21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7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SUM(N11:N13)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151</v>
      </c>
      <c r="E10" s="39" t="s">
        <v>82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90">
      <c r="A11" s="5" t="s">
        <v>1</v>
      </c>
      <c r="B11" s="20" t="s">
        <v>97</v>
      </c>
      <c r="C11" s="20" t="s">
        <v>98</v>
      </c>
      <c r="D11" s="32" t="s">
        <v>83</v>
      </c>
      <c r="E11" s="37">
        <v>4800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  <row r="12" spans="1:14" ht="90">
      <c r="A12" s="5" t="s">
        <v>2</v>
      </c>
      <c r="B12" s="20" t="s">
        <v>97</v>
      </c>
      <c r="C12" s="20" t="s">
        <v>99</v>
      </c>
      <c r="D12" s="32" t="s">
        <v>83</v>
      </c>
      <c r="E12" s="37">
        <v>3500</v>
      </c>
      <c r="F12" s="14" t="s">
        <v>41</v>
      </c>
      <c r="G12" s="15" t="s">
        <v>84</v>
      </c>
      <c r="H12" s="5"/>
      <c r="I12" s="5"/>
      <c r="J12" s="5"/>
      <c r="K12" s="5"/>
      <c r="L12" s="15" t="str">
        <f>IF(K12=0,"0,00",IF(K12&gt;0,ROUND(E12/K12,2)))</f>
        <v>0,00</v>
      </c>
      <c r="M12" s="5"/>
      <c r="N12" s="17">
        <f>ROUND(L12*ROUND(M12,2),2)</f>
        <v>0</v>
      </c>
    </row>
    <row r="13" spans="1:14" ht="90">
      <c r="A13" s="5" t="s">
        <v>3</v>
      </c>
      <c r="B13" s="20" t="s">
        <v>97</v>
      </c>
      <c r="C13" s="20" t="s">
        <v>100</v>
      </c>
      <c r="D13" s="32" t="s">
        <v>83</v>
      </c>
      <c r="E13" s="37">
        <v>1600</v>
      </c>
      <c r="F13" s="14" t="s">
        <v>41</v>
      </c>
      <c r="G13" s="15" t="s">
        <v>84</v>
      </c>
      <c r="H13" s="5"/>
      <c r="I13" s="5"/>
      <c r="J13" s="5"/>
      <c r="K13" s="5"/>
      <c r="L13" s="15" t="str">
        <f>IF(K13=0,"0,00",IF(K13&gt;0,ROUND(E13/K13,2)))</f>
        <v>0,00</v>
      </c>
      <c r="M13" s="5"/>
      <c r="N13" s="17">
        <f>ROUND(L13*ROUND(M13,2),2)</f>
        <v>0</v>
      </c>
    </row>
    <row r="15" ht="15">
      <c r="B15" s="1" t="s">
        <v>94</v>
      </c>
    </row>
  </sheetData>
  <sheetProtection/>
  <mergeCells count="2">
    <mergeCell ref="G2:I2"/>
    <mergeCell ref="H6:I6"/>
  </mergeCells>
  <printOptions horizontalCentered="1"/>
  <pageMargins left="0.1968503937007874" right="0.1968503937007874" top="1.3779527559055118" bottom="0.984251968503937" header="0.5118110236220472" footer="0.5118110236220472"/>
  <pageSetup fitToHeight="0" fitToWidth="1" horizontalDpi="600" verticalDpi="600" orientation="landscape" paperSize="9" scale="53" r:id="rId1"/>
  <headerFooter alignWithMargins="0">
    <oddFooter>&amp;C&amp;"Times New Roman,Normalny"Strona &amp;P&amp;R&amp;"Times New Roman,Normalny"pieczęć i podpis osoby (osób) upoważnionej
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"/>
  <sheetViews>
    <sheetView showGridLines="0" view="pageLayout" zoomScale="60" zoomScalePageLayoutView="60" workbookViewId="0" topLeftCell="A1">
      <selection activeCell="K23" sqref="K23"/>
    </sheetView>
  </sheetViews>
  <sheetFormatPr defaultColWidth="9.00390625" defaultRowHeight="12.75"/>
  <cols>
    <col min="1" max="1" width="5.125" style="1" customWidth="1"/>
    <col min="2" max="2" width="27.125" style="1" customWidth="1"/>
    <col min="3" max="3" width="16.875" style="1" customWidth="1"/>
    <col min="4" max="4" width="25.125" style="1" customWidth="1"/>
    <col min="5" max="5" width="12.125" style="21" customWidth="1"/>
    <col min="6" max="6" width="12.875" style="1" customWidth="1"/>
    <col min="7" max="7" width="37.25390625" style="1" customWidth="1"/>
    <col min="8" max="10" width="22.00390625" style="1" customWidth="1"/>
    <col min="11" max="12" width="15.875" style="1" customWidth="1"/>
    <col min="13" max="13" width="21.625" style="1" customWidth="1"/>
    <col min="14" max="14" width="21.25390625" style="1" customWidth="1"/>
    <col min="15" max="15" width="8.00390625" style="1" customWidth="1"/>
    <col min="16" max="16" width="15.875" style="1" customWidth="1"/>
    <col min="17" max="17" width="15.875" style="3" customWidth="1"/>
    <col min="18" max="18" width="15.875" style="1" customWidth="1"/>
    <col min="19" max="20" width="14.25390625" style="1" customWidth="1"/>
    <col min="21" max="21" width="15.25390625" style="1" customWidth="1"/>
    <col min="22" max="16384" width="9.125" style="1" customWidth="1"/>
  </cols>
  <sheetData>
    <row r="1" spans="2:20" ht="15">
      <c r="B1" s="2" t="str">
        <f>'formularz oferty'!C4</f>
        <v>DFP.271.172.2018.KK</v>
      </c>
      <c r="N1" s="34" t="s">
        <v>55</v>
      </c>
      <c r="S1" s="2"/>
      <c r="T1" s="2"/>
    </row>
    <row r="2" spans="7:9" ht="15">
      <c r="G2" s="60"/>
      <c r="H2" s="60"/>
      <c r="I2" s="60"/>
    </row>
    <row r="3" ht="15">
      <c r="N3" s="34" t="s">
        <v>61</v>
      </c>
    </row>
    <row r="4" spans="2:17" ht="15">
      <c r="B4" s="4" t="s">
        <v>13</v>
      </c>
      <c r="C4" s="5">
        <v>8</v>
      </c>
      <c r="D4" s="6"/>
      <c r="E4" s="19"/>
      <c r="F4" s="9"/>
      <c r="G4" s="8" t="s">
        <v>17</v>
      </c>
      <c r="H4" s="9"/>
      <c r="I4" s="6"/>
      <c r="J4" s="9"/>
      <c r="K4" s="9"/>
      <c r="L4" s="9"/>
      <c r="M4" s="9"/>
      <c r="N4" s="9"/>
      <c r="Q4" s="1"/>
    </row>
    <row r="5" spans="2:17" ht="15">
      <c r="B5" s="4"/>
      <c r="C5" s="6"/>
      <c r="D5" s="6"/>
      <c r="E5" s="19"/>
      <c r="F5" s="9"/>
      <c r="G5" s="8"/>
      <c r="H5" s="9"/>
      <c r="I5" s="6"/>
      <c r="J5" s="9"/>
      <c r="K5" s="9"/>
      <c r="L5" s="9"/>
      <c r="M5" s="9"/>
      <c r="N5" s="9"/>
      <c r="Q5" s="1"/>
    </row>
    <row r="6" spans="1:17" ht="15">
      <c r="A6" s="4"/>
      <c r="B6" s="4"/>
      <c r="C6" s="10"/>
      <c r="D6" s="10"/>
      <c r="E6" s="19"/>
      <c r="F6" s="9"/>
      <c r="G6" s="11" t="s">
        <v>0</v>
      </c>
      <c r="H6" s="68">
        <f>SUM(N11:N11)</f>
        <v>0</v>
      </c>
      <c r="I6" s="69"/>
      <c r="Q6" s="1"/>
    </row>
    <row r="7" spans="1:17" ht="15">
      <c r="A7" s="4"/>
      <c r="C7" s="9"/>
      <c r="D7" s="9"/>
      <c r="E7" s="19"/>
      <c r="F7" s="9"/>
      <c r="G7" s="9"/>
      <c r="H7" s="9"/>
      <c r="I7" s="9"/>
      <c r="J7" s="9"/>
      <c r="K7" s="9"/>
      <c r="L7" s="9"/>
      <c r="Q7" s="1"/>
    </row>
    <row r="8" spans="1:17" ht="15">
      <c r="A8" s="4"/>
      <c r="B8" s="12"/>
      <c r="C8" s="13"/>
      <c r="D8" s="13"/>
      <c r="E8" s="13"/>
      <c r="F8" s="13"/>
      <c r="G8" s="13"/>
      <c r="H8" s="13"/>
      <c r="I8" s="13"/>
      <c r="J8" s="13"/>
      <c r="K8" s="13"/>
      <c r="L8" s="13"/>
      <c r="Q8" s="1"/>
    </row>
    <row r="9" spans="2:17" ht="15">
      <c r="B9" s="4"/>
      <c r="Q9" s="1"/>
    </row>
    <row r="10" spans="1:14" s="4" customFormat="1" ht="73.5" customHeight="1">
      <c r="A10" s="38" t="s">
        <v>39</v>
      </c>
      <c r="B10" s="38" t="s">
        <v>14</v>
      </c>
      <c r="C10" s="38" t="s">
        <v>79</v>
      </c>
      <c r="D10" s="38" t="s">
        <v>151</v>
      </c>
      <c r="E10" s="39" t="s">
        <v>82</v>
      </c>
      <c r="F10" s="40"/>
      <c r="G10" s="38" t="str">
        <f>"Nazwa handlowa /
"&amp;C10&amp;" / 
"&amp;D10</f>
        <v>Nazwa handlowa /
Wymiary  / 
Jednostka miary</v>
      </c>
      <c r="H10" s="38" t="s">
        <v>60</v>
      </c>
      <c r="I10" s="38" t="str">
        <f>B10</f>
        <v>Skład</v>
      </c>
      <c r="J10" s="38" t="s">
        <v>56</v>
      </c>
      <c r="K10" s="38" t="s">
        <v>31</v>
      </c>
      <c r="L10" s="38" t="s">
        <v>32</v>
      </c>
      <c r="M10" s="38" t="s">
        <v>33</v>
      </c>
      <c r="N10" s="38" t="s">
        <v>15</v>
      </c>
    </row>
    <row r="11" spans="1:14" ht="116.25" customHeight="1">
      <c r="A11" s="5" t="s">
        <v>1</v>
      </c>
      <c r="B11" s="20" t="s">
        <v>102</v>
      </c>
      <c r="C11" s="20" t="s">
        <v>101</v>
      </c>
      <c r="D11" s="32" t="s">
        <v>83</v>
      </c>
      <c r="E11" s="37">
        <v>450</v>
      </c>
      <c r="F11" s="14" t="s">
        <v>41</v>
      </c>
      <c r="G11" s="15" t="s">
        <v>84</v>
      </c>
      <c r="H11" s="5"/>
      <c r="I11" s="5"/>
      <c r="J11" s="5"/>
      <c r="K11" s="5"/>
      <c r="L11" s="15" t="str">
        <f>IF(K11=0,"0,00",IF(K11&gt;0,ROUND(E11/K11,2)))</f>
        <v>0,00</v>
      </c>
      <c r="M11" s="5"/>
      <c r="N11" s="17">
        <f>ROUND(L11*ROUND(M11,2),2)</f>
        <v>0</v>
      </c>
    </row>
  </sheetData>
  <sheetProtection/>
  <mergeCells count="2">
    <mergeCell ref="G2:I2"/>
    <mergeCell ref="H6:I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52" r:id="rId1"/>
  <headerFooter>
    <oddFooter>&amp;C&amp;P&amp;Rpieczęć i podpis osoby (osób) upoważnionej
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Katarzyna Kowalczyk</cp:lastModifiedBy>
  <cp:lastPrinted>2018-09-17T07:05:39Z</cp:lastPrinted>
  <dcterms:created xsi:type="dcterms:W3CDTF">2003-05-16T10:10:29Z</dcterms:created>
  <dcterms:modified xsi:type="dcterms:W3CDTF">2018-09-17T07:06:19Z</dcterms:modified>
  <cp:category/>
  <cp:version/>
  <cp:contentType/>
  <cp:contentStatus/>
</cp:coreProperties>
</file>