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1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</sheets>
  <definedNames/>
  <calcPr fullCalcOnLoad="1"/>
</workbook>
</file>

<file path=xl/sharedStrings.xml><?xml version="1.0" encoding="utf-8"?>
<sst xmlns="http://schemas.openxmlformats.org/spreadsheetml/2006/main" count="458" uniqueCount="173">
  <si>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</si>
  <si>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</si>
  <si>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</si>
  <si>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</si>
  <si>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</si>
  <si>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</si>
  <si>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</si>
  <si>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</si>
  <si>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</si>
  <si>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</si>
  <si>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</si>
  <si>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</si>
  <si>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</si>
  <si>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</si>
  <si>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</si>
  <si>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</si>
  <si>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</si>
  <si>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</si>
  <si>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</si>
  <si>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</si>
  <si>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</si>
  <si>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</si>
  <si>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</si>
  <si>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</si>
  <si>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</si>
  <si>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</si>
  <si>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</si>
  <si>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</si>
  <si>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</si>
  <si>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</si>
  <si>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</si>
  <si>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</si>
  <si>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</si>
  <si>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</si>
  <si>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</si>
  <si>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</si>
  <si>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</si>
  <si>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</si>
  <si>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</si>
  <si>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</si>
  <si>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</si>
  <si>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</si>
  <si>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</si>
  <si>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</si>
  <si>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</si>
  <si>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</si>
  <si>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</si>
  <si>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</si>
  <si>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</si>
  <si>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</si>
  <si>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</si>
  <si>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</si>
  <si>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</si>
  <si>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</si>
  <si>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</si>
  <si>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</si>
  <si>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</si>
  <si>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</si>
  <si>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</si>
  <si>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</si>
  <si>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</si>
  <si>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</si>
  <si>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</si>
  <si>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</si>
  <si>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</si>
  <si>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</si>
  <si>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</si>
  <si>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</si>
  <si>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</si>
  <si>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>200 mg</t>
  </si>
  <si>
    <t xml:space="preserve">Ilość </t>
  </si>
  <si>
    <t>50 mg</t>
  </si>
  <si>
    <t>opakowań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</si>
  <si>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</si>
  <si>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</si>
  <si>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</si>
  <si>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</si>
  <si>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Postać / Opakowanie</t>
  </si>
  <si>
    <t>Aripiprazole</t>
  </si>
  <si>
    <t>DFP.271.33.2019.KK</t>
  </si>
  <si>
    <t>Dostawa  produktów leczniczych i wyrobów medycznych do Apteki Szpitala Uniwersyteckiego w Krakowie</t>
  </si>
  <si>
    <t xml:space="preserve">Cytarabinum*  </t>
  </si>
  <si>
    <t>50 mg/ml, 20ml</t>
  </si>
  <si>
    <t>roztwór do
wstrzykiwań, fiol.</t>
  </si>
  <si>
    <t>* wykaz C Obwieszczenia MZ aktualny na dzień składania oferty</t>
  </si>
  <si>
    <t>Mitomycinum *</t>
  </si>
  <si>
    <t>1 fiol a 20 mg</t>
  </si>
  <si>
    <t>proszek do sporządzania roztworu do wstrzykiwań   x 1 fiol</t>
  </si>
  <si>
    <t>szt</t>
  </si>
  <si>
    <t xml:space="preserve">Nazwa handlowa:
Dawka: 
Postać / Opakowanie:
</t>
  </si>
  <si>
    <t xml:space="preserve">2. </t>
  </si>
  <si>
    <t>Fentanyli citras</t>
  </si>
  <si>
    <t>Clonazepamum</t>
  </si>
  <si>
    <t>0,1 mg</t>
  </si>
  <si>
    <t>tabletki podpoliczkowe x 28 tabl.</t>
  </si>
  <si>
    <t>postać stała doustna x 30 szt</t>
  </si>
  <si>
    <t>0,5 mg</t>
  </si>
  <si>
    <t>szt.</t>
  </si>
  <si>
    <t>Danazolum</t>
  </si>
  <si>
    <t>Diclofenacum</t>
  </si>
  <si>
    <t>Famotidinum</t>
  </si>
  <si>
    <t>Mesalazinum</t>
  </si>
  <si>
    <t>Mercaptopurinum *</t>
  </si>
  <si>
    <t>postać stała doustna</t>
  </si>
  <si>
    <t>tabl. powl. o przedł. uwalnianiu</t>
  </si>
  <si>
    <t>20 mg</t>
  </si>
  <si>
    <t>tabletki polekane</t>
  </si>
  <si>
    <t>250 mg</t>
  </si>
  <si>
    <t>tabl. dojelitowe</t>
  </si>
  <si>
    <t>stała postać doustna</t>
  </si>
  <si>
    <t>10 mg</t>
  </si>
  <si>
    <t>stała postać doustna^^</t>
  </si>
  <si>
    <t>^^ opakowanie nie większe niż 30 szt</t>
  </si>
  <si>
    <t>Apixabanum</t>
  </si>
  <si>
    <t>2,5 mg</t>
  </si>
  <si>
    <t>Argipresyna</t>
  </si>
  <si>
    <t xml:space="preserve"> 40 IU/2 mL</t>
  </si>
  <si>
    <t>Koncentrat do sporządzania roztworu do infuzji</t>
  </si>
  <si>
    <t>Ceftazidimum + Avibactamum</t>
  </si>
  <si>
    <t>2 g + 0,5 g</t>
  </si>
  <si>
    <t>Oferowana ilość opakowań a 10 fiol</t>
  </si>
  <si>
    <t>Cena brutto jednego opakowania a 10 fiol</t>
  </si>
  <si>
    <t>Insulin glargine</t>
  </si>
  <si>
    <t>100 j.m./ml , 3 ml</t>
  </si>
  <si>
    <t>roztwór do wstrzykiwań, roztworu we wkładzie ze szkła bezbarwnego , z tłokiem z gumy chlorobutylowej, z dyskiem uszczelniającym z warstwy poliizoprenu i gumy bromobutylowej z aluminiowym kapslem</t>
  </si>
  <si>
    <t>Acidum fusidicum</t>
  </si>
  <si>
    <t>20 mg/g, 15 g</t>
  </si>
  <si>
    <t>krem</t>
  </si>
  <si>
    <t>Bilastinum</t>
  </si>
  <si>
    <t>Bromfenacum</t>
  </si>
  <si>
    <t>0,9 mg/ml, 5 ml</t>
  </si>
  <si>
    <t>krople do oczu, roztwór</t>
  </si>
  <si>
    <t>Ganciclovirum</t>
  </si>
  <si>
    <t>1,5 mg/g; 5g</t>
  </si>
  <si>
    <t>żel do oczu</t>
  </si>
  <si>
    <t>Retinolum+ D-Pantenolum</t>
  </si>
  <si>
    <t xml:space="preserve">aerozol 20 ML
</t>
  </si>
  <si>
    <t>aerozol do nosa</t>
  </si>
  <si>
    <t>Rivaroxaban</t>
  </si>
  <si>
    <t xml:space="preserve"> tabletki powlekane</t>
  </si>
  <si>
    <t>Timonacicum</t>
  </si>
  <si>
    <t>Trazodoni hydrochloridum</t>
  </si>
  <si>
    <t>150 mg</t>
  </si>
  <si>
    <t xml:space="preserve">szt. </t>
  </si>
  <si>
    <t>Cefoperazonum</t>
  </si>
  <si>
    <t>1 g</t>
  </si>
  <si>
    <t>proszek do sporządzania roztworu do wstrzykiwań i infuzji, fiol</t>
  </si>
  <si>
    <t>Dexmedetomidinum</t>
  </si>
  <si>
    <t>400 mcg</t>
  </si>
  <si>
    <t>koncentrat do sporządzania roztworu do infuzji, fiol.^^</t>
  </si>
  <si>
    <t>^^ opakowanie jednostkowe nie większe niż 5 szt</t>
  </si>
  <si>
    <t xml:space="preserve">3. </t>
  </si>
  <si>
    <t>opatrunek wykonany w technologii typu Hydrofiber z dodatkiem srebra jonowego wdbudowanego w strukturę włókien*</t>
  </si>
  <si>
    <t>5 x 5 cm</t>
  </si>
  <si>
    <t>opatrunek, szt</t>
  </si>
  <si>
    <t xml:space="preserve"> 10 x10 cm</t>
  </si>
  <si>
    <t>20 x 30 cm</t>
  </si>
  <si>
    <t>*wymagany jeden wytwórca</t>
  </si>
  <si>
    <t>Nimodipinum</t>
  </si>
  <si>
    <t>30 mg x 100 tabl</t>
  </si>
  <si>
    <t>tabletki powlekane x 100 tabl.</t>
  </si>
  <si>
    <t xml:space="preserve">Oświadczamy, że zamówienie będziemy wykonywać do czasu wyczerpania ilości produktów określonych w załączniku nr 1a do specyfikacji, nie dłużej jednak niż przez 5 miesiecy od daty zawarcia umowy. </t>
  </si>
  <si>
    <t xml:space="preserve">4. </t>
  </si>
  <si>
    <t>9.</t>
  </si>
  <si>
    <t>proszek do  sporządzania    koncentratu roztworu  do infuzji  x  10 fiol</t>
  </si>
  <si>
    <t xml:space="preserve">Oświadczamy, że oferowane przez nas  produkty lecznicze w zakresie cz. 1-9; cz. 10 poz. 1-4, 6-8; cz. 11, cz. 12 oraz  cz. 14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 </t>
  </si>
  <si>
    <t xml:space="preserve">Oświadczamy, że oferowane przez nas wyroby medyczne w zakresie cz. 10 poz. 5 oraz cz. 13 są dopuszczone do obrotu i używania na terenie Polski zgodnie i na zasadach określonych w ustawie o wyrobach medycznych z dnia 20.05.2010 r. Jednocześnie oświadczamy, że na każdorazowe wezwanie Zamawiającego przedstawimy dokumenty dopuszczające do obrotu i używania na terenie Polski.  </t>
  </si>
  <si>
    <r>
      <t xml:space="preserve">tabletka </t>
    </r>
    <r>
      <rPr>
        <b/>
        <u val="single"/>
        <sz val="11"/>
        <rFont val="Times New Roman"/>
        <family val="1"/>
      </rPr>
      <t>powlekana</t>
    </r>
    <r>
      <rPr>
        <sz val="11"/>
        <rFont val="Times New Roman"/>
        <family val="1"/>
      </rPr>
      <t xml:space="preserve"> o przedłużonym uwalnianiu, 1 linia podziału – tabletka podzielna na 2 części</t>
    </r>
  </si>
  <si>
    <t>opakowań a 10 fiol</t>
  </si>
  <si>
    <t>Podmiot Odpowiedzialny  (dotyczy poz 1-4 i 6-8) Wytwórca (poz. 5)</t>
  </si>
  <si>
    <t>Kod EAN (poz. 5 - jeżeli dotyczy)</t>
  </si>
  <si>
    <t>Wytwórca</t>
  </si>
  <si>
    <t>Kod EAN (jeśli dotyczy)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</si>
</sst>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3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33" fillId="0" borderId="0" applyFont="0" applyBorder="0" applyProtection="0">
      <alignment/>
    </xf>
    <xf numFmtId="183" fontId="33" fillId="0" borderId="0" applyFont="0" applyBorder="0" applyProtection="0">
      <alignment/>
    </xf>
    <xf numFmtId="184" fontId="34" fillId="0" borderId="0" applyFont="0" applyBorder="0" applyProtection="0">
      <alignment/>
    </xf>
    <xf numFmtId="184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1" fillId="0" borderId="0" applyNumberFormat="0" applyBorder="0" applyProtection="0">
      <alignment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4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3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>
      <alignment horizontal="left" vertical="top" wrapText="1"/>
    </xf>
    <xf numFmtId="3" fontId="4" fillId="0" borderId="11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Walutowy 3" xfId="83"/>
    <cellStyle name="Walutowy 3 2" xfId="84"/>
    <cellStyle name="Walutowy 4" xfId="85"/>
    <cellStyle name="Walutowy 5" xfId="86"/>
    <cellStyle name="Walutowy 6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1"/>
  <sheetViews>
    <sheetView showGridLines="0" zoomScale="87" zoomScaleNormal="87" zoomScaleSheetLayoutView="85" zoomScalePageLayoutView="115" workbookViewId="0" topLeftCell="A31">
      <selection activeCell="C44" sqref="C44:E44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61</v>
      </c>
    </row>
    <row r="2" spans="3:5" ht="15">
      <c r="C2" s="18"/>
      <c r="D2" s="18" t="s">
        <v>59</v>
      </c>
      <c r="E2" s="18"/>
    </row>
    <row r="4" spans="3:4" ht="15">
      <c r="C4" s="9" t="s">
        <v>50</v>
      </c>
      <c r="D4" s="9" t="s">
        <v>79</v>
      </c>
    </row>
    <row r="6" spans="3:5" ht="29.25" customHeight="1">
      <c r="C6" s="9" t="s">
        <v>49</v>
      </c>
      <c r="D6" s="45" t="s">
        <v>80</v>
      </c>
      <c r="E6" s="45"/>
    </row>
    <row r="8" spans="3:5" ht="15">
      <c r="C8" s="21" t="s">
        <v>44</v>
      </c>
      <c r="D8" s="64"/>
      <c r="E8" s="49"/>
    </row>
    <row r="9" spans="3:5" ht="15">
      <c r="C9" s="21" t="s">
        <v>51</v>
      </c>
      <c r="D9" s="65"/>
      <c r="E9" s="66"/>
    </row>
    <row r="10" spans="3:5" ht="15">
      <c r="C10" s="21" t="s">
        <v>43</v>
      </c>
      <c r="D10" s="50"/>
      <c r="E10" s="51"/>
    </row>
    <row r="11" spans="3:5" ht="15">
      <c r="C11" s="21" t="s">
        <v>53</v>
      </c>
      <c r="D11" s="50"/>
      <c r="E11" s="51"/>
    </row>
    <row r="12" spans="3:5" ht="15">
      <c r="C12" s="21" t="s">
        <v>54</v>
      </c>
      <c r="D12" s="50"/>
      <c r="E12" s="51"/>
    </row>
    <row r="13" spans="3:5" ht="15">
      <c r="C13" s="21" t="s">
        <v>55</v>
      </c>
      <c r="D13" s="50"/>
      <c r="E13" s="51"/>
    </row>
    <row r="14" spans="3:5" ht="15">
      <c r="C14" s="21" t="s">
        <v>56</v>
      </c>
      <c r="D14" s="50"/>
      <c r="E14" s="51"/>
    </row>
    <row r="15" spans="3:5" ht="15">
      <c r="C15" s="21" t="s">
        <v>57</v>
      </c>
      <c r="D15" s="50"/>
      <c r="E15" s="51"/>
    </row>
    <row r="16" spans="3:5" ht="15">
      <c r="C16" s="21" t="s">
        <v>58</v>
      </c>
      <c r="D16" s="50"/>
      <c r="E16" s="51"/>
    </row>
    <row r="17" spans="4:5" ht="15">
      <c r="D17" s="6"/>
      <c r="E17" s="22"/>
    </row>
    <row r="18" spans="3:5" ht="15">
      <c r="C18" s="54" t="s">
        <v>52</v>
      </c>
      <c r="D18" s="53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23</v>
      </c>
      <c r="D21" s="25">
        <f>'część (1)'!H$6</f>
        <v>0</v>
      </c>
      <c r="E21" s="26"/>
    </row>
    <row r="22" spans="3:5" ht="15">
      <c r="C22" s="21" t="s">
        <v>24</v>
      </c>
      <c r="D22" s="25">
        <f>'część (2)'!H$6</f>
        <v>0</v>
      </c>
      <c r="E22" s="26"/>
    </row>
    <row r="23" spans="3:5" ht="15">
      <c r="C23" s="21" t="s">
        <v>25</v>
      </c>
      <c r="D23" s="25">
        <f>'część (3)'!H$6</f>
        <v>0</v>
      </c>
      <c r="E23" s="26"/>
    </row>
    <row r="24" spans="3:5" ht="15">
      <c r="C24" s="21" t="s">
        <v>26</v>
      </c>
      <c r="D24" s="25">
        <f>'część (4)'!H$6</f>
        <v>0</v>
      </c>
      <c r="E24" s="26"/>
    </row>
    <row r="25" spans="3:5" ht="15">
      <c r="C25" s="21" t="s">
        <v>27</v>
      </c>
      <c r="D25" s="25">
        <f>'część (5)'!H$6</f>
        <v>0</v>
      </c>
      <c r="E25" s="26"/>
    </row>
    <row r="26" spans="3:5" ht="15">
      <c r="C26" s="21" t="s">
        <v>28</v>
      </c>
      <c r="D26" s="25">
        <f>'część (6)'!H$6</f>
        <v>0</v>
      </c>
      <c r="E26" s="26"/>
    </row>
    <row r="27" spans="3:5" ht="15">
      <c r="C27" s="21" t="s">
        <v>29</v>
      </c>
      <c r="D27" s="25">
        <f>'część (7)'!H$6</f>
        <v>0</v>
      </c>
      <c r="E27" s="26"/>
    </row>
    <row r="28" spans="3:5" ht="15">
      <c r="C28" s="21" t="s">
        <v>30</v>
      </c>
      <c r="D28" s="25">
        <f>'część (8)'!H$6</f>
        <v>0</v>
      </c>
      <c r="E28" s="26"/>
    </row>
    <row r="29" spans="3:5" ht="15">
      <c r="C29" s="21" t="s">
        <v>31</v>
      </c>
      <c r="D29" s="25">
        <f>'część (9)'!H$6</f>
        <v>0</v>
      </c>
      <c r="E29" s="26"/>
    </row>
    <row r="30" spans="3:5" ht="15">
      <c r="C30" s="21" t="s">
        <v>32</v>
      </c>
      <c r="D30" s="25">
        <f>'część (10)'!H$6</f>
        <v>0</v>
      </c>
      <c r="E30" s="26"/>
    </row>
    <row r="31" spans="3:5" ht="15">
      <c r="C31" s="21" t="s">
        <v>33</v>
      </c>
      <c r="D31" s="25">
        <f>'część (11)'!H$6</f>
        <v>0</v>
      </c>
      <c r="E31" s="26"/>
    </row>
    <row r="32" spans="3:5" ht="15">
      <c r="C32" s="21" t="s">
        <v>34</v>
      </c>
      <c r="D32" s="25">
        <f>'część (12)'!H$6</f>
        <v>0</v>
      </c>
      <c r="E32" s="26"/>
    </row>
    <row r="33" spans="3:5" ht="15">
      <c r="C33" s="21" t="s">
        <v>35</v>
      </c>
      <c r="D33" s="25">
        <f>'część (13)'!H$6</f>
        <v>0</v>
      </c>
      <c r="E33" s="26"/>
    </row>
    <row r="34" spans="3:5" ht="15">
      <c r="C34" s="21" t="s">
        <v>36</v>
      </c>
      <c r="D34" s="25">
        <f>'część (14)'!H$6</f>
        <v>0</v>
      </c>
      <c r="E34" s="26"/>
    </row>
    <row r="35" spans="4:5" ht="15">
      <c r="D35" s="39"/>
      <c r="E35" s="26"/>
    </row>
    <row r="36" spans="3:5" ht="72.75" customHeight="1">
      <c r="C36" s="54" t="s">
        <v>76</v>
      </c>
      <c r="D36" s="60"/>
      <c r="E36" s="60"/>
    </row>
    <row r="37" spans="2:5" ht="21" customHeight="1">
      <c r="B37" s="9" t="s">
        <v>1</v>
      </c>
      <c r="C37" s="53" t="s">
        <v>48</v>
      </c>
      <c r="D37" s="54"/>
      <c r="E37" s="55"/>
    </row>
    <row r="38" spans="2:5" ht="33" customHeight="1">
      <c r="B38" s="9" t="s">
        <v>2</v>
      </c>
      <c r="C38" s="52" t="s">
        <v>161</v>
      </c>
      <c r="D38" s="52"/>
      <c r="E38" s="52"/>
    </row>
    <row r="39" spans="2:5" s="27" customFormat="1" ht="63" customHeight="1">
      <c r="B39" s="27" t="s">
        <v>3</v>
      </c>
      <c r="C39" s="45" t="s">
        <v>165</v>
      </c>
      <c r="D39" s="45"/>
      <c r="E39" s="45"/>
    </row>
    <row r="40" spans="2:5" s="27" customFormat="1" ht="63" customHeight="1">
      <c r="B40" s="27" t="s">
        <v>162</v>
      </c>
      <c r="C40" s="54" t="s">
        <v>166</v>
      </c>
      <c r="D40" s="54"/>
      <c r="E40" s="54"/>
    </row>
    <row r="41" spans="2:5" ht="36" customHeight="1">
      <c r="B41" s="27" t="s">
        <v>40</v>
      </c>
      <c r="C41" s="45" t="s">
        <v>21</v>
      </c>
      <c r="D41" s="46"/>
      <c r="E41" s="46"/>
    </row>
    <row r="42" spans="2:5" ht="32.25" customHeight="1">
      <c r="B42" s="27" t="s">
        <v>46</v>
      </c>
      <c r="C42" s="47" t="s">
        <v>41</v>
      </c>
      <c r="D42" s="48"/>
      <c r="E42" s="48"/>
    </row>
    <row r="43" spans="2:5" ht="39" customHeight="1">
      <c r="B43" s="27" t="s">
        <v>5</v>
      </c>
      <c r="C43" s="45" t="s">
        <v>42</v>
      </c>
      <c r="D43" s="46"/>
      <c r="E43" s="46"/>
    </row>
    <row r="44" spans="2:5" ht="96.75" customHeight="1">
      <c r="B44" s="27" t="s">
        <v>6</v>
      </c>
      <c r="C44" s="45" t="s">
        <v>75</v>
      </c>
      <c r="D44" s="45"/>
      <c r="E44" s="45"/>
    </row>
    <row r="45" spans="2:5" ht="18" customHeight="1">
      <c r="B45" s="9" t="s">
        <v>163</v>
      </c>
      <c r="C45" s="4" t="s">
        <v>7</v>
      </c>
      <c r="D45" s="1"/>
      <c r="E45" s="9"/>
    </row>
    <row r="46" spans="2:5" ht="18" customHeight="1">
      <c r="B46" s="29"/>
      <c r="C46" s="61" t="s">
        <v>19</v>
      </c>
      <c r="D46" s="62"/>
      <c r="E46" s="63"/>
    </row>
    <row r="47" spans="3:5" ht="18" customHeight="1">
      <c r="C47" s="61" t="s">
        <v>8</v>
      </c>
      <c r="D47" s="63"/>
      <c r="E47" s="21"/>
    </row>
    <row r="48" spans="3:5" ht="18" customHeight="1">
      <c r="C48" s="56"/>
      <c r="D48" s="57"/>
      <c r="E48" s="21"/>
    </row>
    <row r="49" spans="3:5" ht="18" customHeight="1">
      <c r="C49" s="56"/>
      <c r="D49" s="57"/>
      <c r="E49" s="21"/>
    </row>
    <row r="50" spans="3:5" ht="18" customHeight="1">
      <c r="C50" s="56"/>
      <c r="D50" s="57"/>
      <c r="E50" s="21"/>
    </row>
    <row r="51" spans="3:5" ht="18" customHeight="1">
      <c r="C51" s="31" t="s">
        <v>10</v>
      </c>
      <c r="D51" s="31"/>
      <c r="E51" s="7"/>
    </row>
    <row r="52" spans="3:5" ht="18" customHeight="1">
      <c r="C52" s="61" t="s">
        <v>20</v>
      </c>
      <c r="D52" s="62"/>
      <c r="E52" s="63"/>
    </row>
    <row r="53" spans="3:5" ht="18" customHeight="1">
      <c r="C53" s="32" t="s">
        <v>8</v>
      </c>
      <c r="D53" s="30" t="s">
        <v>9</v>
      </c>
      <c r="E53" s="33" t="s">
        <v>11</v>
      </c>
    </row>
    <row r="54" spans="3:5" ht="18" customHeight="1">
      <c r="C54" s="34"/>
      <c r="D54" s="30"/>
      <c r="E54" s="35"/>
    </row>
    <row r="55" spans="3:5" ht="18" customHeight="1">
      <c r="C55" s="34"/>
      <c r="D55" s="30"/>
      <c r="E55" s="35"/>
    </row>
    <row r="56" spans="3:5" ht="18" customHeight="1">
      <c r="C56" s="31"/>
      <c r="D56" s="31"/>
      <c r="E56" s="7"/>
    </row>
    <row r="57" spans="3:5" ht="18" customHeight="1">
      <c r="C57" s="61" t="s">
        <v>22</v>
      </c>
      <c r="D57" s="62"/>
      <c r="E57" s="63"/>
    </row>
    <row r="58" spans="3:5" ht="18" customHeight="1">
      <c r="C58" s="61" t="s">
        <v>12</v>
      </c>
      <c r="D58" s="63"/>
      <c r="E58" s="21"/>
    </row>
    <row r="59" spans="3:5" ht="18" customHeight="1">
      <c r="C59" s="49"/>
      <c r="D59" s="49"/>
      <c r="E59" s="21"/>
    </row>
    <row r="60" spans="3:5" ht="34.5" customHeight="1">
      <c r="C60" s="20"/>
      <c r="D60" s="28"/>
      <c r="E60" s="28"/>
    </row>
    <row r="61" spans="3:5" ht="21" customHeight="1">
      <c r="C61" s="58"/>
      <c r="D61" s="59"/>
      <c r="E61" s="59"/>
    </row>
  </sheetData>
  <sheetProtection/>
  <mergeCells count="30">
    <mergeCell ref="C50:D50"/>
    <mergeCell ref="C52:E52"/>
    <mergeCell ref="C58:D58"/>
    <mergeCell ref="C57:E57"/>
    <mergeCell ref="D8:E8"/>
    <mergeCell ref="D16:E16"/>
    <mergeCell ref="D15:E15"/>
    <mergeCell ref="D9:E9"/>
    <mergeCell ref="D10:E10"/>
    <mergeCell ref="C48:D48"/>
    <mergeCell ref="C61:E61"/>
    <mergeCell ref="C36:E36"/>
    <mergeCell ref="C41:E41"/>
    <mergeCell ref="C46:E46"/>
    <mergeCell ref="C47:D47"/>
    <mergeCell ref="D6:E6"/>
    <mergeCell ref="D13:E13"/>
    <mergeCell ref="C18:D18"/>
    <mergeCell ref="D11:E11"/>
    <mergeCell ref="D14:E14"/>
    <mergeCell ref="C43:E43"/>
    <mergeCell ref="C42:E42"/>
    <mergeCell ref="C44:E44"/>
    <mergeCell ref="C59:D59"/>
    <mergeCell ref="D12:E12"/>
    <mergeCell ref="C38:E38"/>
    <mergeCell ref="C37:E37"/>
    <mergeCell ref="C39:E39"/>
    <mergeCell ref="C49:D49"/>
    <mergeCell ref="C40:E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E11" sqref="E11"/>
    </sheetView>
  </sheetViews>
  <sheetFormatPr defaultColWidth="9.00390625" defaultRowHeight="12.75"/>
  <cols>
    <col min="1" max="1" width="4.75390625" style="1" customWidth="1"/>
    <col min="2" max="2" width="19.125" style="1" customWidth="1"/>
    <col min="3" max="3" width="15.375" style="1" customWidth="1"/>
    <col min="4" max="4" width="22.8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9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73</v>
      </c>
      <c r="E10" s="36" t="s">
        <v>65</v>
      </c>
      <c r="F10" s="14"/>
      <c r="G10" s="5" t="str">
        <f>"Nazwa handlowa /
"&amp;C10&amp;" / 
"&amp;D10</f>
        <v>Nazwa handlowa /
Dawka / 
Postać / 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139.5" customHeight="1">
      <c r="A11" s="21" t="s">
        <v>1</v>
      </c>
      <c r="B11" s="37" t="s">
        <v>122</v>
      </c>
      <c r="C11" s="37" t="s">
        <v>123</v>
      </c>
      <c r="D11" s="37" t="s">
        <v>124</v>
      </c>
      <c r="E11" s="43">
        <v>300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53"/>
      <c r="C15" s="59"/>
      <c r="D15" s="59"/>
      <c r="E15" s="59"/>
      <c r="F15" s="59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3"/>
  <sheetViews>
    <sheetView showGridLines="0" tabSelected="1" zoomScale="87" zoomScaleNormal="87" zoomScalePageLayoutView="80" workbookViewId="0" topLeftCell="A10">
      <selection activeCell="C17" sqref="C17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17.125" style="1" customWidth="1"/>
    <col min="4" max="4" width="29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10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SUM(N11:N18)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77</v>
      </c>
      <c r="E10" s="36" t="s">
        <v>70</v>
      </c>
      <c r="F10" s="14"/>
      <c r="G10" s="5" t="str">
        <f>"Nazwa handlowa /
"&amp;C10&amp;" / 
"&amp;D10</f>
        <v>Nazwa handlowa /
Dawka / 
Postać / Opakowanie</v>
      </c>
      <c r="H10" s="5" t="s">
        <v>169</v>
      </c>
      <c r="I10" s="5" t="str">
        <f>B10</f>
        <v>Skład</v>
      </c>
      <c r="J10" s="5" t="s">
        <v>170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s="4" customFormat="1" ht="45" customHeight="1">
      <c r="A11" s="21" t="s">
        <v>1</v>
      </c>
      <c r="B11" s="21" t="s">
        <v>125</v>
      </c>
      <c r="C11" s="21" t="s">
        <v>126</v>
      </c>
      <c r="D11" s="21" t="s">
        <v>127</v>
      </c>
      <c r="E11" s="42">
        <v>60</v>
      </c>
      <c r="F11" s="21" t="s">
        <v>143</v>
      </c>
      <c r="G11" s="15" t="s">
        <v>74</v>
      </c>
      <c r="H11" s="21"/>
      <c r="I11" s="21"/>
      <c r="J11" s="21"/>
      <c r="K11" s="21"/>
      <c r="L11" s="21"/>
      <c r="M11" s="21"/>
      <c r="N11" s="17">
        <f aca="true" t="shared" si="0" ref="N11:N17">ROUND(L11*ROUND(M11,2),2)</f>
        <v>0</v>
      </c>
    </row>
    <row r="12" spans="1:14" s="4" customFormat="1" ht="50.25" customHeight="1">
      <c r="A12" s="21" t="s">
        <v>2</v>
      </c>
      <c r="B12" s="21" t="s">
        <v>128</v>
      </c>
      <c r="C12" s="21" t="s">
        <v>105</v>
      </c>
      <c r="D12" s="21" t="s">
        <v>103</v>
      </c>
      <c r="E12" s="42">
        <v>1980</v>
      </c>
      <c r="F12" s="21" t="s">
        <v>143</v>
      </c>
      <c r="G12" s="15" t="s">
        <v>74</v>
      </c>
      <c r="H12" s="21"/>
      <c r="I12" s="21"/>
      <c r="J12" s="21"/>
      <c r="K12" s="21"/>
      <c r="L12" s="21"/>
      <c r="M12" s="21"/>
      <c r="N12" s="17">
        <f t="shared" si="0"/>
        <v>0</v>
      </c>
    </row>
    <row r="13" spans="1:14" s="4" customFormat="1" ht="52.5" customHeight="1">
      <c r="A13" s="21" t="s">
        <v>3</v>
      </c>
      <c r="B13" s="21" t="s">
        <v>129</v>
      </c>
      <c r="C13" s="21" t="s">
        <v>130</v>
      </c>
      <c r="D13" s="21" t="s">
        <v>131</v>
      </c>
      <c r="E13" s="42">
        <v>20</v>
      </c>
      <c r="F13" s="21" t="s">
        <v>143</v>
      </c>
      <c r="G13" s="15" t="s">
        <v>74</v>
      </c>
      <c r="H13" s="21"/>
      <c r="I13" s="21"/>
      <c r="J13" s="21"/>
      <c r="K13" s="21"/>
      <c r="L13" s="21"/>
      <c r="M13" s="21"/>
      <c r="N13" s="17">
        <f t="shared" si="0"/>
        <v>0</v>
      </c>
    </row>
    <row r="14" spans="1:14" s="4" customFormat="1" ht="52.5" customHeight="1">
      <c r="A14" s="21" t="s">
        <v>4</v>
      </c>
      <c r="B14" s="21" t="s">
        <v>132</v>
      </c>
      <c r="C14" s="21" t="s">
        <v>133</v>
      </c>
      <c r="D14" s="21" t="s">
        <v>134</v>
      </c>
      <c r="E14" s="42">
        <v>40</v>
      </c>
      <c r="F14" s="21" t="s">
        <v>143</v>
      </c>
      <c r="G14" s="15" t="s">
        <v>74</v>
      </c>
      <c r="H14" s="21"/>
      <c r="I14" s="21"/>
      <c r="J14" s="21"/>
      <c r="K14" s="21"/>
      <c r="L14" s="21"/>
      <c r="M14" s="21"/>
      <c r="N14" s="17">
        <f t="shared" si="0"/>
        <v>0</v>
      </c>
    </row>
    <row r="15" spans="1:14" s="4" customFormat="1" ht="49.5" customHeight="1">
      <c r="A15" s="21" t="s">
        <v>40</v>
      </c>
      <c r="B15" s="21" t="s">
        <v>135</v>
      </c>
      <c r="C15" s="21" t="s">
        <v>136</v>
      </c>
      <c r="D15" s="21" t="s">
        <v>137</v>
      </c>
      <c r="E15" s="42">
        <v>30</v>
      </c>
      <c r="F15" s="21" t="s">
        <v>143</v>
      </c>
      <c r="G15" s="15" t="s">
        <v>74</v>
      </c>
      <c r="H15" s="21"/>
      <c r="I15" s="21"/>
      <c r="J15" s="21"/>
      <c r="K15" s="21"/>
      <c r="L15" s="21"/>
      <c r="M15" s="21"/>
      <c r="N15" s="17">
        <f t="shared" si="0"/>
        <v>0</v>
      </c>
    </row>
    <row r="16" spans="1:14" s="4" customFormat="1" ht="47.25" customHeight="1">
      <c r="A16" s="21" t="s">
        <v>46</v>
      </c>
      <c r="B16" s="21" t="s">
        <v>138</v>
      </c>
      <c r="C16" s="21" t="s">
        <v>114</v>
      </c>
      <c r="D16" s="21" t="s">
        <v>139</v>
      </c>
      <c r="E16" s="42">
        <v>1200</v>
      </c>
      <c r="F16" s="21" t="s">
        <v>143</v>
      </c>
      <c r="G16" s="15" t="s">
        <v>74</v>
      </c>
      <c r="H16" s="21"/>
      <c r="I16" s="21"/>
      <c r="J16" s="21"/>
      <c r="K16" s="21"/>
      <c r="L16" s="21"/>
      <c r="M16" s="21"/>
      <c r="N16" s="17">
        <f t="shared" si="0"/>
        <v>0</v>
      </c>
    </row>
    <row r="17" spans="1:14" s="4" customFormat="1" ht="49.5" customHeight="1">
      <c r="A17" s="21" t="s">
        <v>5</v>
      </c>
      <c r="B17" s="21" t="s">
        <v>140</v>
      </c>
      <c r="C17" s="21" t="s">
        <v>68</v>
      </c>
      <c r="D17" s="21" t="s">
        <v>103</v>
      </c>
      <c r="E17" s="42">
        <v>7200</v>
      </c>
      <c r="F17" s="21" t="s">
        <v>143</v>
      </c>
      <c r="G17" s="15" t="s">
        <v>74</v>
      </c>
      <c r="H17" s="21"/>
      <c r="I17" s="21"/>
      <c r="J17" s="21"/>
      <c r="K17" s="21"/>
      <c r="L17" s="21"/>
      <c r="M17" s="21"/>
      <c r="N17" s="17">
        <f t="shared" si="0"/>
        <v>0</v>
      </c>
    </row>
    <row r="18" spans="1:14" ht="60">
      <c r="A18" s="21" t="s">
        <v>6</v>
      </c>
      <c r="B18" s="37" t="s">
        <v>141</v>
      </c>
      <c r="C18" s="37" t="s">
        <v>142</v>
      </c>
      <c r="D18" s="37" t="s">
        <v>167</v>
      </c>
      <c r="E18" s="44">
        <v>540</v>
      </c>
      <c r="F18" s="21" t="s">
        <v>143</v>
      </c>
      <c r="G18" s="15" t="s">
        <v>74</v>
      </c>
      <c r="H18" s="15"/>
      <c r="I18" s="15"/>
      <c r="J18" s="16"/>
      <c r="K18" s="15"/>
      <c r="L18" s="15"/>
      <c r="M18" s="15"/>
      <c r="N18" s="17">
        <f>ROUND(L18*ROUND(M18,2),2)</f>
        <v>0</v>
      </c>
    </row>
    <row r="20" ht="15">
      <c r="B20" s="2"/>
    </row>
    <row r="21" ht="15">
      <c r="B21" s="2"/>
    </row>
    <row r="22" spans="2:6" ht="45" customHeight="1">
      <c r="B22" s="53"/>
      <c r="C22" s="59"/>
      <c r="D22" s="59"/>
      <c r="E22" s="59"/>
      <c r="F22" s="59"/>
    </row>
    <row r="23" ht="15">
      <c r="B23" s="2"/>
    </row>
  </sheetData>
  <sheetProtection/>
  <mergeCells count="3">
    <mergeCell ref="G2:I2"/>
    <mergeCell ref="H6:I6"/>
    <mergeCell ref="B22:F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4">
      <selection activeCell="F11" sqref="F11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14.25390625" style="1" customWidth="1"/>
    <col min="4" max="4" width="27.8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11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65</v>
      </c>
      <c r="F10" s="14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45">
      <c r="A11" s="21" t="s">
        <v>1</v>
      </c>
      <c r="B11" s="37" t="s">
        <v>144</v>
      </c>
      <c r="C11" s="37" t="s">
        <v>145</v>
      </c>
      <c r="D11" s="37" t="s">
        <v>146</v>
      </c>
      <c r="E11" s="43">
        <v>1000</v>
      </c>
      <c r="F11" s="14" t="s">
        <v>47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53"/>
      <c r="C15" s="59"/>
      <c r="D15" s="59"/>
      <c r="E15" s="59"/>
      <c r="F15" s="59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19.875" style="1" customWidth="1"/>
    <col min="3" max="3" width="17.25390625" style="1" customWidth="1"/>
    <col min="4" max="4" width="16.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12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60">
      <c r="A11" s="21" t="s">
        <v>1</v>
      </c>
      <c r="B11" s="37" t="s">
        <v>147</v>
      </c>
      <c r="C11" s="37" t="s">
        <v>148</v>
      </c>
      <c r="D11" s="37" t="s">
        <v>149</v>
      </c>
      <c r="E11" s="43">
        <v>80</v>
      </c>
      <c r="F11" s="14" t="s">
        <v>97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15">
      <c r="B13" s="53" t="s">
        <v>150</v>
      </c>
      <c r="C13" s="59"/>
      <c r="D13" s="59"/>
      <c r="E13" s="59"/>
      <c r="F13" s="59"/>
    </row>
    <row r="14" ht="15">
      <c r="B14" s="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7" zoomScaleNormal="87" zoomScalePageLayoutView="80" workbookViewId="0" topLeftCell="A7">
      <selection activeCell="L30" sqref="L30"/>
    </sheetView>
  </sheetViews>
  <sheetFormatPr defaultColWidth="9.00390625" defaultRowHeight="12.75"/>
  <cols>
    <col min="1" max="1" width="4.75390625" style="1" customWidth="1"/>
    <col min="2" max="2" width="26.25390625" style="1" customWidth="1"/>
    <col min="3" max="3" width="20.625" style="1" customWidth="1"/>
    <col min="4" max="4" width="25.8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13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SUM(N11:N13)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171</v>
      </c>
      <c r="I10" s="5" t="str">
        <f>B10</f>
        <v>Skład</v>
      </c>
      <c r="J10" s="5" t="s">
        <v>172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77.25" customHeight="1">
      <c r="A11" s="21" t="s">
        <v>1</v>
      </c>
      <c r="B11" s="37" t="s">
        <v>152</v>
      </c>
      <c r="C11" s="37" t="s">
        <v>153</v>
      </c>
      <c r="D11" s="37" t="s">
        <v>154</v>
      </c>
      <c r="E11" s="43">
        <v>250</v>
      </c>
      <c r="F11" s="14" t="s">
        <v>97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78.75" customHeight="1">
      <c r="A12" s="21" t="s">
        <v>2</v>
      </c>
      <c r="B12" s="37" t="s">
        <v>152</v>
      </c>
      <c r="C12" s="37" t="s">
        <v>155</v>
      </c>
      <c r="D12" s="37" t="s">
        <v>154</v>
      </c>
      <c r="E12" s="43">
        <v>200</v>
      </c>
      <c r="F12" s="14" t="s">
        <v>97</v>
      </c>
      <c r="G12" s="15" t="s">
        <v>74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4" ht="80.25" customHeight="1">
      <c r="A13" s="21" t="s">
        <v>151</v>
      </c>
      <c r="B13" s="37" t="s">
        <v>152</v>
      </c>
      <c r="C13" s="37" t="s">
        <v>156</v>
      </c>
      <c r="D13" s="37" t="s">
        <v>154</v>
      </c>
      <c r="E13" s="43">
        <v>40</v>
      </c>
      <c r="F13" s="14" t="s">
        <v>97</v>
      </c>
      <c r="G13" s="15" t="s">
        <v>74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5" ht="15">
      <c r="B15" s="2" t="s">
        <v>157</v>
      </c>
    </row>
    <row r="16" spans="2:6" ht="84.75" customHeight="1">
      <c r="B16" s="53"/>
      <c r="C16" s="60"/>
      <c r="D16" s="60"/>
      <c r="E16" s="60"/>
      <c r="F16" s="60"/>
    </row>
    <row r="17" spans="2:6" ht="15">
      <c r="B17" s="53"/>
      <c r="C17" s="59"/>
      <c r="D17" s="59"/>
      <c r="E17" s="59"/>
      <c r="F17" s="59"/>
    </row>
    <row r="18" ht="15">
      <c r="B18" s="2"/>
    </row>
  </sheetData>
  <sheetProtection/>
  <mergeCells count="4">
    <mergeCell ref="G2:I2"/>
    <mergeCell ref="H6:I6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7.625" style="1" customWidth="1"/>
    <col min="3" max="3" width="18.00390625" style="1" customWidth="1"/>
    <col min="4" max="4" width="33.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14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45">
      <c r="A11" s="21" t="s">
        <v>1</v>
      </c>
      <c r="B11" s="37" t="s">
        <v>158</v>
      </c>
      <c r="C11" s="37" t="s">
        <v>159</v>
      </c>
      <c r="D11" s="37" t="s">
        <v>160</v>
      </c>
      <c r="E11" s="43">
        <v>30</v>
      </c>
      <c r="F11" s="14" t="s">
        <v>72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53"/>
      <c r="C15" s="59"/>
      <c r="D15" s="59"/>
      <c r="E15" s="59"/>
      <c r="F15" s="59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D14" sqref="D14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1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67</v>
      </c>
      <c r="E10" s="36" t="s">
        <v>65</v>
      </c>
      <c r="F10" s="14"/>
      <c r="G10" s="5" t="str">
        <f>"Nazwa handlowa /
"&amp;C10&amp;" / 
"&amp;D10</f>
        <v>Nazwa handlowa /
Dawka / 
Postać/ 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45">
      <c r="A11" s="21" t="s">
        <v>1</v>
      </c>
      <c r="B11" s="37" t="s">
        <v>81</v>
      </c>
      <c r="C11" s="37" t="s">
        <v>82</v>
      </c>
      <c r="D11" s="37" t="s">
        <v>83</v>
      </c>
      <c r="E11" s="43">
        <v>500</v>
      </c>
      <c r="F11" s="14" t="s">
        <v>47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 t="s">
        <v>84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5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2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67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52.5" customHeight="1">
      <c r="A11" s="21" t="s">
        <v>1</v>
      </c>
      <c r="B11" s="37" t="s">
        <v>85</v>
      </c>
      <c r="C11" s="37" t="s">
        <v>86</v>
      </c>
      <c r="D11" s="37" t="s">
        <v>87</v>
      </c>
      <c r="E11" s="43">
        <v>250</v>
      </c>
      <c r="F11" s="14" t="s">
        <v>88</v>
      </c>
      <c r="G11" s="15" t="s">
        <v>89</v>
      </c>
      <c r="H11" s="15"/>
      <c r="I11" s="15"/>
      <c r="J11" s="15"/>
      <c r="K11" s="15"/>
      <c r="L11" s="15"/>
      <c r="M11" s="15"/>
      <c r="N11" s="17">
        <f>ROUND(L11*ROUND(M11,2),2)</f>
        <v>0</v>
      </c>
    </row>
    <row r="13" ht="15">
      <c r="B13" s="2" t="s">
        <v>84</v>
      </c>
    </row>
    <row r="14" spans="2:6" ht="15">
      <c r="B14" s="53"/>
      <c r="C14" s="59"/>
      <c r="D14" s="59"/>
      <c r="E14" s="59"/>
      <c r="F14" s="5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F12" sqref="F12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22.00390625" style="1" customWidth="1"/>
    <col min="4" max="4" width="27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3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SUM(N11:N12)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s="4" customFormat="1" ht="45" customHeight="1">
      <c r="A11" s="21" t="s">
        <v>1</v>
      </c>
      <c r="B11" s="21" t="s">
        <v>91</v>
      </c>
      <c r="C11" s="21" t="s">
        <v>93</v>
      </c>
      <c r="D11" s="21" t="s">
        <v>94</v>
      </c>
      <c r="E11" s="42">
        <v>15</v>
      </c>
      <c r="F11" s="21" t="s">
        <v>72</v>
      </c>
      <c r="G11" s="21" t="s">
        <v>74</v>
      </c>
      <c r="H11" s="21"/>
      <c r="I11" s="21"/>
      <c r="J11" s="21"/>
      <c r="K11" s="21"/>
      <c r="L11" s="21"/>
      <c r="M11" s="21"/>
      <c r="N11" s="17">
        <f>ROUND(L11*ROUND(M11,2),2)</f>
        <v>0</v>
      </c>
    </row>
    <row r="12" spans="1:14" ht="48.75" customHeight="1">
      <c r="A12" s="21" t="s">
        <v>90</v>
      </c>
      <c r="B12" s="37" t="s">
        <v>92</v>
      </c>
      <c r="C12" s="37" t="s">
        <v>96</v>
      </c>
      <c r="D12" s="37" t="s">
        <v>95</v>
      </c>
      <c r="E12" s="43">
        <v>15</v>
      </c>
      <c r="F12" s="21" t="s">
        <v>72</v>
      </c>
      <c r="G12" s="15" t="s">
        <v>74</v>
      </c>
      <c r="H12" s="15"/>
      <c r="I12" s="15"/>
      <c r="J12" s="15"/>
      <c r="K12" s="15"/>
      <c r="L12" s="15"/>
      <c r="M12" s="15"/>
      <c r="N12" s="17">
        <f>ROUND(L12*ROUND(M12,2),2)</f>
        <v>0</v>
      </c>
    </row>
    <row r="14" spans="2:6" ht="45" customHeight="1">
      <c r="B14" s="53"/>
      <c r="C14" s="59"/>
      <c r="D14" s="59"/>
      <c r="E14" s="59"/>
      <c r="F14" s="5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7" zoomScaleNormal="87" zoomScalePageLayoutView="80" workbookViewId="0" topLeftCell="A11">
      <selection activeCell="C15" sqref="C15"/>
    </sheetView>
  </sheetViews>
  <sheetFormatPr defaultColWidth="9.00390625" defaultRowHeight="12.75"/>
  <cols>
    <col min="1" max="1" width="4.75390625" style="1" customWidth="1"/>
    <col min="2" max="2" width="29.125" style="1" customWidth="1"/>
    <col min="3" max="3" width="20.375" style="1" customWidth="1"/>
    <col min="4" max="4" width="16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4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SUM(N11:N15)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s="4" customFormat="1" ht="74.25" customHeight="1">
      <c r="A11" s="21" t="s">
        <v>1</v>
      </c>
      <c r="B11" s="21" t="s">
        <v>98</v>
      </c>
      <c r="C11" s="21" t="s">
        <v>69</v>
      </c>
      <c r="D11" s="21" t="s">
        <v>103</v>
      </c>
      <c r="E11" s="42">
        <v>300</v>
      </c>
      <c r="F11" s="21" t="s">
        <v>97</v>
      </c>
      <c r="G11" s="15" t="s">
        <v>74</v>
      </c>
      <c r="H11" s="21"/>
      <c r="I11" s="21"/>
      <c r="J11" s="21"/>
      <c r="K11" s="21"/>
      <c r="L11" s="21"/>
      <c r="M11" s="21"/>
      <c r="N11" s="17">
        <f>ROUND(L11*ROUND(M11,2),2)</f>
        <v>0</v>
      </c>
    </row>
    <row r="12" spans="1:14" s="4" customFormat="1" ht="74.25" customHeight="1">
      <c r="A12" s="21" t="s">
        <v>2</v>
      </c>
      <c r="B12" s="21" t="s">
        <v>99</v>
      </c>
      <c r="C12" s="21" t="s">
        <v>68</v>
      </c>
      <c r="D12" s="21" t="s">
        <v>104</v>
      </c>
      <c r="E12" s="42">
        <v>600</v>
      </c>
      <c r="F12" s="21" t="s">
        <v>97</v>
      </c>
      <c r="G12" s="15" t="s">
        <v>74</v>
      </c>
      <c r="H12" s="21"/>
      <c r="I12" s="21"/>
      <c r="J12" s="21"/>
      <c r="K12" s="21"/>
      <c r="L12" s="21"/>
      <c r="M12" s="21"/>
      <c r="N12" s="17">
        <f>ROUND(L12*ROUND(M12,2),2)</f>
        <v>0</v>
      </c>
    </row>
    <row r="13" spans="1:14" s="4" customFormat="1" ht="74.25" customHeight="1">
      <c r="A13" s="21" t="s">
        <v>3</v>
      </c>
      <c r="B13" s="21" t="s">
        <v>100</v>
      </c>
      <c r="C13" s="21" t="s">
        <v>105</v>
      </c>
      <c r="D13" s="21" t="s">
        <v>106</v>
      </c>
      <c r="E13" s="42">
        <v>800</v>
      </c>
      <c r="F13" s="21" t="s">
        <v>97</v>
      </c>
      <c r="G13" s="15" t="s">
        <v>74</v>
      </c>
      <c r="H13" s="21"/>
      <c r="I13" s="21"/>
      <c r="J13" s="21"/>
      <c r="K13" s="21"/>
      <c r="L13" s="21"/>
      <c r="M13" s="21"/>
      <c r="N13" s="17">
        <f>ROUND(L13*ROUND(M13,2),2)</f>
        <v>0</v>
      </c>
    </row>
    <row r="14" spans="1:14" s="4" customFormat="1" ht="74.25" customHeight="1">
      <c r="A14" s="21" t="s">
        <v>4</v>
      </c>
      <c r="B14" s="21" t="s">
        <v>101</v>
      </c>
      <c r="C14" s="21" t="s">
        <v>107</v>
      </c>
      <c r="D14" s="21" t="s">
        <v>108</v>
      </c>
      <c r="E14" s="42">
        <v>1200</v>
      </c>
      <c r="F14" s="21" t="s">
        <v>97</v>
      </c>
      <c r="G14" s="15" t="s">
        <v>74</v>
      </c>
      <c r="H14" s="21"/>
      <c r="I14" s="21"/>
      <c r="J14" s="21"/>
      <c r="K14" s="21"/>
      <c r="L14" s="21"/>
      <c r="M14" s="21"/>
      <c r="N14" s="17">
        <f>ROUND(L14*ROUND(M14,2),2)</f>
        <v>0</v>
      </c>
    </row>
    <row r="15" spans="1:14" ht="45">
      <c r="A15" s="21" t="s">
        <v>40</v>
      </c>
      <c r="B15" s="37" t="s">
        <v>102</v>
      </c>
      <c r="C15" s="37" t="s">
        <v>71</v>
      </c>
      <c r="D15" s="37" t="s">
        <v>109</v>
      </c>
      <c r="E15" s="43">
        <v>600</v>
      </c>
      <c r="F15" s="21" t="s">
        <v>97</v>
      </c>
      <c r="G15" s="15" t="s">
        <v>74</v>
      </c>
      <c r="H15" s="15"/>
      <c r="I15" s="15"/>
      <c r="J15" s="16"/>
      <c r="K15" s="15"/>
      <c r="L15" s="15"/>
      <c r="M15" s="15"/>
      <c r="N15" s="17">
        <f>ROUND(L15*ROUND(M15,2),2)</f>
        <v>0</v>
      </c>
    </row>
    <row r="17" ht="15">
      <c r="B17" s="2" t="s">
        <v>84</v>
      </c>
    </row>
    <row r="18" ht="15">
      <c r="B18" s="2"/>
    </row>
    <row r="19" spans="2:6" ht="45" customHeight="1">
      <c r="B19" s="53"/>
      <c r="C19" s="59"/>
      <c r="D19" s="59"/>
      <c r="E19" s="59"/>
      <c r="F19" s="59"/>
    </row>
    <row r="20" ht="15">
      <c r="B20" s="2"/>
    </row>
  </sheetData>
  <sheetProtection/>
  <mergeCells count="3">
    <mergeCell ref="G2:I2"/>
    <mergeCell ref="H6:I6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E11" sqref="E11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8.625" style="1" customWidth="1"/>
    <col min="4" max="4" width="15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5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65</v>
      </c>
      <c r="F10" s="14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45">
      <c r="A11" s="21" t="s">
        <v>1</v>
      </c>
      <c r="B11" s="37" t="s">
        <v>78</v>
      </c>
      <c r="C11" s="37" t="s">
        <v>110</v>
      </c>
      <c r="D11" s="37" t="s">
        <v>111</v>
      </c>
      <c r="E11" s="43">
        <v>1680</v>
      </c>
      <c r="F11" s="14" t="s">
        <v>97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1.5" customHeight="1">
      <c r="B13" s="53" t="s">
        <v>112</v>
      </c>
      <c r="C13" s="60"/>
      <c r="D13" s="60"/>
      <c r="E13" s="60"/>
      <c r="F13" s="60"/>
    </row>
    <row r="14" ht="15">
      <c r="B14" s="2"/>
    </row>
    <row r="15" spans="2:6" ht="45" customHeight="1">
      <c r="B15" s="53"/>
      <c r="C15" s="59"/>
      <c r="D15" s="59"/>
      <c r="E15" s="59"/>
      <c r="F15" s="59"/>
    </row>
    <row r="16" ht="15">
      <c r="B16" s="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7">
      <selection activeCell="F11" sqref="F11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12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6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45">
      <c r="A11" s="21" t="s">
        <v>1</v>
      </c>
      <c r="B11" s="37" t="s">
        <v>113</v>
      </c>
      <c r="C11" s="37" t="s">
        <v>114</v>
      </c>
      <c r="D11" s="37" t="s">
        <v>103</v>
      </c>
      <c r="E11" s="43">
        <v>1200</v>
      </c>
      <c r="F11" s="14" t="s">
        <v>47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53"/>
      <c r="C15" s="59"/>
      <c r="D15" s="59"/>
      <c r="E15" s="59"/>
      <c r="F15" s="59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5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21.00390625" style="1" customWidth="1"/>
    <col min="3" max="3" width="8.875" style="1" customWidth="1"/>
    <col min="4" max="4" width="25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7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67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38</v>
      </c>
      <c r="M10" s="5" t="s">
        <v>39</v>
      </c>
      <c r="N10" s="5" t="s">
        <v>16</v>
      </c>
    </row>
    <row r="11" spans="1:14" ht="45">
      <c r="A11" s="21" t="s">
        <v>1</v>
      </c>
      <c r="B11" s="37" t="s">
        <v>115</v>
      </c>
      <c r="C11" s="37" t="s">
        <v>116</v>
      </c>
      <c r="D11" s="37" t="s">
        <v>117</v>
      </c>
      <c r="E11" s="43">
        <v>60</v>
      </c>
      <c r="F11" s="14" t="s">
        <v>47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53"/>
      <c r="C15" s="59"/>
      <c r="D15" s="59"/>
      <c r="E15" s="59"/>
      <c r="F15" s="59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7" zoomScaleNormal="87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3" width="16.75390625" style="1" customWidth="1"/>
    <col min="4" max="4" width="23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DFP.271.33.2019.KK</v>
      </c>
      <c r="N1" s="38" t="s">
        <v>62</v>
      </c>
      <c r="S1" s="2"/>
      <c r="T1" s="2"/>
    </row>
    <row r="2" spans="7:9" ht="15">
      <c r="G2" s="53"/>
      <c r="H2" s="53"/>
      <c r="I2" s="53"/>
    </row>
    <row r="3" ht="15">
      <c r="N3" s="38" t="s">
        <v>66</v>
      </c>
    </row>
    <row r="4" spans="2:17" ht="15">
      <c r="B4" s="4" t="s">
        <v>13</v>
      </c>
      <c r="C4" s="5">
        <v>8</v>
      </c>
      <c r="D4" s="6"/>
      <c r="E4" s="7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7">
        <f>SUM(N11:N11)</f>
        <v>0</v>
      </c>
      <c r="I6" s="6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45</v>
      </c>
      <c r="B10" s="5" t="s">
        <v>14</v>
      </c>
      <c r="C10" s="5" t="s">
        <v>15</v>
      </c>
      <c r="D10" s="5" t="s">
        <v>60</v>
      </c>
      <c r="E10" s="69" t="s">
        <v>65</v>
      </c>
      <c r="F10" s="70"/>
      <c r="G10" s="5" t="str">
        <f>"Nazwa handlowa /
"&amp;C10&amp;" / 
"&amp;D10</f>
        <v>Nazwa handlowa /
Dawka / 
Postać /Opakowanie</v>
      </c>
      <c r="H10" s="5" t="s">
        <v>63</v>
      </c>
      <c r="I10" s="5" t="str">
        <f>B10</f>
        <v>Skład</v>
      </c>
      <c r="J10" s="5" t="s">
        <v>64</v>
      </c>
      <c r="K10" s="5" t="s">
        <v>37</v>
      </c>
      <c r="L10" s="5" t="s">
        <v>120</v>
      </c>
      <c r="M10" s="5" t="s">
        <v>121</v>
      </c>
      <c r="N10" s="5" t="s">
        <v>16</v>
      </c>
    </row>
    <row r="11" spans="1:14" ht="45">
      <c r="A11" s="21" t="s">
        <v>1</v>
      </c>
      <c r="B11" s="37" t="s">
        <v>118</v>
      </c>
      <c r="C11" s="37" t="s">
        <v>119</v>
      </c>
      <c r="D11" s="37" t="s">
        <v>164</v>
      </c>
      <c r="E11" s="43">
        <v>80</v>
      </c>
      <c r="F11" s="14" t="s">
        <v>168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ht="15">
      <c r="B13" s="2"/>
    </row>
    <row r="14" ht="15">
      <c r="B14" s="2"/>
    </row>
    <row r="15" spans="2:6" ht="45" customHeight="1">
      <c r="B15" s="53"/>
      <c r="C15" s="59"/>
      <c r="D15" s="59"/>
      <c r="E15" s="59"/>
      <c r="F15" s="59"/>
    </row>
    <row r="16" ht="15">
      <c r="B16" s="2"/>
    </row>
  </sheetData>
  <sheetProtection/>
  <mergeCells count="4">
    <mergeCell ref="G2:I2"/>
    <mergeCell ref="H6:I6"/>
    <mergeCell ref="B15:F15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2019-04-12T05:55:00Z</cp:lastPrinted>
  <dcterms:created xsi:type="dcterms:W3CDTF">2003-05-16T10:10:29Z</dcterms:created>
  <dcterms:modified xsi:type="dcterms:W3CDTF">2019-04-12T05:55:55Z</dcterms:modified>
  <cp:category/>
  <cp:version/>
  <cp:contentType/>
  <cp:contentStatus/>
</cp:coreProperties>
</file>