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40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>
    <definedName name="_xlnm.Print_Area" localSheetId="1">'część (1)'!$A$1:$N$18</definedName>
    <definedName name="_xlnm.Print_Area" localSheetId="10">'część (10)'!$A$1:$N$13</definedName>
    <definedName name="_xlnm.Print_Area" localSheetId="11">'część (11)'!$A$1:$N$18</definedName>
    <definedName name="_xlnm.Print_Area" localSheetId="12">'część (12)'!$A$1:$N$15</definedName>
    <definedName name="_xlnm.Print_Area" localSheetId="13">'część (13)'!$A$1:$N$13</definedName>
    <definedName name="_xlnm.Print_Area" localSheetId="14">'część (14)'!$A$1:$N$14</definedName>
    <definedName name="_xlnm.Print_Area" localSheetId="15">'część (15)'!$A$1:$N$13</definedName>
    <definedName name="_xlnm.Print_Area" localSheetId="16">'część (16)'!$A$1:$N$46</definedName>
    <definedName name="_xlnm.Print_Area" localSheetId="17">'część (17)'!$A$1:$N$15</definedName>
    <definedName name="_xlnm.Print_Area" localSheetId="18">'część (18)'!$A$1:$N$23</definedName>
    <definedName name="_xlnm.Print_Area" localSheetId="19">'część (19)'!$A$1:$N$18</definedName>
    <definedName name="_xlnm.Print_Area" localSheetId="2">'część (2)'!$A$1:$N$15</definedName>
    <definedName name="_xlnm.Print_Area" localSheetId="20">'część (20)'!$A$1:$N$14</definedName>
    <definedName name="_xlnm.Print_Area" localSheetId="21">'część (21)'!$A$1:$N$15</definedName>
    <definedName name="_xlnm.Print_Area" localSheetId="22">'część (22)'!$A$1:$N$14</definedName>
    <definedName name="_xlnm.Print_Area" localSheetId="23">'część (23)'!$A$1:$N$14</definedName>
    <definedName name="_xlnm.Print_Area" localSheetId="24">'część (24)'!$A$1:$N$12</definedName>
    <definedName name="_xlnm.Print_Area" localSheetId="25">'część (25)'!$A$1:$N$12</definedName>
    <definedName name="_xlnm.Print_Area" localSheetId="26">'część (26)'!$A$1:$N$13</definedName>
    <definedName name="_xlnm.Print_Area" localSheetId="27">'część (27)'!$A$1:$N$14</definedName>
    <definedName name="_xlnm.Print_Area" localSheetId="28">'część (28)'!$A$1:$N$12</definedName>
    <definedName name="_xlnm.Print_Area" localSheetId="29">'część (29)'!$A$1:$N$12</definedName>
    <definedName name="_xlnm.Print_Area" localSheetId="3">'część (3)'!$A$1:$N$16</definedName>
    <definedName name="_xlnm.Print_Area" localSheetId="30">'część (30)'!$A$1:$N$13</definedName>
    <definedName name="_xlnm.Print_Area" localSheetId="31">'część (31)'!$A$1:$N$14</definedName>
    <definedName name="_xlnm.Print_Area" localSheetId="32">'część (32)'!$A$1:$N$16</definedName>
    <definedName name="_xlnm.Print_Area" localSheetId="33">'część (33)'!$A$1:$N$13</definedName>
    <definedName name="_xlnm.Print_Area" localSheetId="34">'część (34)'!$A$1:$N$14</definedName>
    <definedName name="_xlnm.Print_Area" localSheetId="35">'część (35)'!$A$1:$N$12</definedName>
    <definedName name="_xlnm.Print_Area" localSheetId="36">'część (36)'!$A$1:$N$13</definedName>
    <definedName name="_xlnm.Print_Area" localSheetId="37">'część (37)'!$A$1:$N$50</definedName>
    <definedName name="_xlnm.Print_Area" localSheetId="38">'część (38)'!$A$1:$N$15</definedName>
    <definedName name="_xlnm.Print_Area" localSheetId="39">'część (39)'!$A$1:$N$12</definedName>
    <definedName name="_xlnm.Print_Area" localSheetId="4">'część (4)'!$A$1:$N$17</definedName>
    <definedName name="_xlnm.Print_Area" localSheetId="40">'część (40)'!$A$1:$N$13</definedName>
    <definedName name="_xlnm.Print_Area" localSheetId="41">'część (41)'!$A$1:$N$15</definedName>
    <definedName name="_xlnm.Print_Area" localSheetId="42">'część (42)'!$A$1:$N$14</definedName>
    <definedName name="_xlnm.Print_Area" localSheetId="43">'część (43)'!$A$1:$N$13</definedName>
    <definedName name="_xlnm.Print_Area" localSheetId="44">'część (44)'!$A$1:$N$12</definedName>
    <definedName name="_xlnm.Print_Area" localSheetId="45">'część (45)'!$A$1:$O$22</definedName>
    <definedName name="_xlnm.Print_Area" localSheetId="46">'część (46)'!$A$1:$N$14</definedName>
    <definedName name="_xlnm.Print_Area" localSheetId="47">'część (47)'!$A$1:$N$12</definedName>
    <definedName name="_xlnm.Print_Area" localSheetId="48">'część (48)'!$A$1:$N$14</definedName>
    <definedName name="_xlnm.Print_Area" localSheetId="49">'część (49)'!$A$1:$N$13</definedName>
    <definedName name="_xlnm.Print_Area" localSheetId="5">'część (5)'!$A$1:$N$15</definedName>
    <definedName name="_xlnm.Print_Area" localSheetId="50">'część (50)'!$A$1:$N$14</definedName>
    <definedName name="_xlnm.Print_Area" localSheetId="51">'część (51)'!$A$1:$N$25</definedName>
    <definedName name="_xlnm.Print_Area" localSheetId="52">'część (52)'!$A$1:$N$13</definedName>
    <definedName name="_xlnm.Print_Area" localSheetId="53">'część (53)'!$A$1:$N$13</definedName>
    <definedName name="_xlnm.Print_Area" localSheetId="54">'część (54)'!$A$1:$N$16</definedName>
    <definedName name="_xlnm.Print_Area" localSheetId="55">'część (55)'!$A$1:$N$13</definedName>
    <definedName name="_xlnm.Print_Area" localSheetId="56">'część (56)'!$A$1:$N$14</definedName>
    <definedName name="_xlnm.Print_Area" localSheetId="57">'część (57)'!$A$1:$N$12</definedName>
    <definedName name="_xlnm.Print_Area" localSheetId="58">'część (58)'!$A$1:$N$15</definedName>
    <definedName name="_xlnm.Print_Area" localSheetId="59">'część (59)'!$A$1:$N$17</definedName>
    <definedName name="_xlnm.Print_Area" localSheetId="6">'część (6)'!$A$1:$N$19</definedName>
    <definedName name="_xlnm.Print_Area" localSheetId="60">'część (60)'!$A$1:$N$15</definedName>
    <definedName name="_xlnm.Print_Area" localSheetId="61">'część (61)'!$A$1:$N$15</definedName>
    <definedName name="_xlnm.Print_Area" localSheetId="62">'część (62)'!$A$1:$N$16</definedName>
    <definedName name="_xlnm.Print_Area" localSheetId="63">'część (63)'!$A$1:$N$12</definedName>
    <definedName name="_xlnm.Print_Area" localSheetId="64">'część (64)'!$A$1:$N$12</definedName>
    <definedName name="_xlnm.Print_Area" localSheetId="7">'część (7)'!$A$1:$N$14</definedName>
    <definedName name="_xlnm.Print_Area" localSheetId="8">'część (8)'!$A$1:$N$13</definedName>
    <definedName name="_xlnm.Print_Area" localSheetId="9">'część (9)'!$A$1:$N$14</definedName>
    <definedName name="_xlnm.Print_Area" localSheetId="0">'formularz oferty'!$A$1:$E$117</definedName>
  </definedNames>
  <calcPr fullCalcOnLoad="1"/>
</workbook>
</file>

<file path=xl/sharedStrings.xml><?xml version="1.0" encoding="utf-8"?>
<sst xmlns="http://schemas.openxmlformats.org/spreadsheetml/2006/main" count="2473" uniqueCount="645">
  <si>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</si>
  <si>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</si>
  <si>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</si>
  <si>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</si>
  <si>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</si>
  <si>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</si>
  <si>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</si>
  <si>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</si>
  <si>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</si>
  <si>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</si>
  <si>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</si>
  <si>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</si>
  <si>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</si>
  <si>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</si>
  <si>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</si>
  <si>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</si>
  <si>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</si>
  <si>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</si>
  <si>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</si>
  <si>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</si>
  <si>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</si>
  <si>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</si>
  <si>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</si>
  <si>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</si>
  <si>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</si>
  <si>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</si>
  <si>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</si>
  <si>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</si>
  <si>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</si>
  <si>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</si>
  <si>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</si>
  <si>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</si>
  <si>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</si>
  <si>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</si>
  <si>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</si>
  <si>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</si>
  <si>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</si>
  <si>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</si>
  <si>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</si>
  <si>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</si>
  <si>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</si>
  <si>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</si>
  <si>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</si>
  <si>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</si>
  <si>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</si>
  <si>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</si>
  <si>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</si>
  <si>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</si>
  <si>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</si>
  <si>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</si>
  <si>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</si>
  <si>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</si>
  <si>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</si>
  <si>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</si>
  <si>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</si>
  <si>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</si>
  <si>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</si>
  <si>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</si>
  <si>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</si>
  <si>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</si>
  <si>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</si>
  <si>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</si>
  <si>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</si>
  <si>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</si>
  <si>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</si>
  <si>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</si>
  <si>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</si>
  <si>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</si>
  <si>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</si>
  <si>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</si>
  <si>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</si>
  <si>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</si>
  <si>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</si>
  <si>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</si>
  <si>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</si>
  <si>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</si>
  <si>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</si>
  <si>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</si>
  <si>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</si>
  <si>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</si>
  <si>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</si>
  <si>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</si>
  <si>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</si>
  <si>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</si>
  <si>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</si>
  <si>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</si>
  <si>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</si>
  <si>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</si>
  <si>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</si>
  <si>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</si>
  <si>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</si>
  <si>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</si>
  <si>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</si>
  <si>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</si>
  <si>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</si>
  <si>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</si>
  <si>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</si>
  <si>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</si>
  <si>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</si>
  <si>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</si>
  <si>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</si>
  <si>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</si>
  <si>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</si>
  <si>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</si>
  <si>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</si>
  <si>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</si>
  <si>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</si>
  <si>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</si>
  <si>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</si>
  <si>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</si>
  <si>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</si>
  <si>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</si>
  <si>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</si>
  <si>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</si>
  <si>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</si>
  <si>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</si>
  <si>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</si>
  <si>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</si>
  <si>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</si>
  <si>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</si>
  <si>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</si>
  <si>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</si>
  <si>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</si>
  <si>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</si>
  <si>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</si>
  <si>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</si>
  <si>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</si>
  <si>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załącznik nr ….. do umowy</t>
  </si>
  <si>
    <t>Postać/ Opakowanie</t>
  </si>
  <si>
    <t>100 mg</t>
  </si>
  <si>
    <t>Postać/Opakowanie</t>
  </si>
  <si>
    <t>1 g</t>
  </si>
  <si>
    <t>koncentrat do sporządzania roztworu do infuzji, fiol.</t>
  </si>
  <si>
    <t xml:space="preserve">Ilość </t>
  </si>
  <si>
    <t>4 mg</t>
  </si>
  <si>
    <t>400 mg</t>
  </si>
  <si>
    <t>50 mg</t>
  </si>
  <si>
    <t>40 mg</t>
  </si>
  <si>
    <t>postać stała doustna</t>
  </si>
  <si>
    <t>300 mg</t>
  </si>
  <si>
    <t>roztwór do wstrzykiwań</t>
  </si>
  <si>
    <t>stała postać doustna</t>
  </si>
  <si>
    <t>80 mg</t>
  </si>
  <si>
    <t>160 mg</t>
  </si>
  <si>
    <t>100 j.m./ml; 3 ml</t>
  </si>
  <si>
    <t>roztwór do wstrz.</t>
  </si>
  <si>
    <t>15 mg</t>
  </si>
  <si>
    <t>10 mg</t>
  </si>
  <si>
    <t>75 mg</t>
  </si>
  <si>
    <t>25 mg</t>
  </si>
  <si>
    <t>Postać / Opakowanie</t>
  </si>
  <si>
    <t>3 mg</t>
  </si>
  <si>
    <t>* wymagany jeden podmiot odpowiedzialny</t>
  </si>
  <si>
    <t>Wytwórca</t>
  </si>
  <si>
    <t xml:space="preserve">Nazwa handlowa:
Dawka:
Postać/ Opakowanie:
</t>
  </si>
  <si>
    <t>*wymagany jeden podmiot odpowiedzialny</t>
  </si>
  <si>
    <t>200 mg</t>
  </si>
  <si>
    <t>tabletki powlekane</t>
  </si>
  <si>
    <t>roztwór do
wstrzykiwań</t>
  </si>
  <si>
    <r>
      <t xml:space="preserve">Podmiot Odpowiedzialny
</t>
    </r>
  </si>
  <si>
    <r>
      <t xml:space="preserve">Podmiot Odpowiedzialny
</t>
    </r>
  </si>
  <si>
    <t xml:space="preserve">Kod EAN
</t>
  </si>
  <si>
    <t>Oświadczamy, że termin płatności wynosi 60 dni.</t>
  </si>
  <si>
    <t>opakowań</t>
  </si>
  <si>
    <t>Cyclophosphamidum *^#</t>
  </si>
  <si>
    <t xml:space="preserve">Nazwa handlowa:
Dawka:
Postać/ Opakowanie:
</t>
  </si>
  <si>
    <t>* wykaz C Obwieszczenia MZ aktualny na dzień składania oferty</t>
  </si>
  <si>
    <t>1000 mg</t>
  </si>
  <si>
    <t>Rifampicinum</t>
  </si>
  <si>
    <t>1 mg</t>
  </si>
  <si>
    <t>150 mg</t>
  </si>
  <si>
    <t>2 mg/ml; 10 ml</t>
  </si>
  <si>
    <t>Torasemidum</t>
  </si>
  <si>
    <t>5 mg/ml; 4ml</t>
  </si>
  <si>
    <t>* wymagany jeden podmiot odpowiedzialny w przypadku tej samej substancji czynnej</t>
  </si>
  <si>
    <t>Wymiary</t>
  </si>
  <si>
    <t>* wymagany jeden wytwórca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</si>
  <si>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</si>
  <si>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</si>
  <si>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</si>
  <si>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</si>
  <si>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</si>
  <si>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^ wymagane oświadczenie producenta oferowanego produktu leczniczego o gęstości roztworu</t>
  </si>
  <si>
    <t>zestawów</t>
  </si>
  <si>
    <t>DFP.271.47.2019.KK</t>
  </si>
  <si>
    <t>część 59</t>
  </si>
  <si>
    <t>część 60</t>
  </si>
  <si>
    <t>część 61</t>
  </si>
  <si>
    <t>część 62</t>
  </si>
  <si>
    <t>część 63</t>
  </si>
  <si>
    <t>część 64</t>
  </si>
  <si>
    <t>Oświadczamy, że oferowane przez nas w części: 16 (poz. 33), 37 (poz. 20, 22, 30) 62-64,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</si>
  <si>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Carboplatin *^#</t>
  </si>
  <si>
    <t>10 mg/ml; 5 ml</t>
  </si>
  <si>
    <t>10 mg/ml; 15 ml</t>
  </si>
  <si>
    <t>10 mg/ml; 45 ml</t>
  </si>
  <si>
    <t>10 mg/ml; 60 ml</t>
  </si>
  <si>
    <t>roztwór do wstrz. lub koncentrat do
sporządzania
roztworu do infuzji; fiol.</t>
  </si>
  <si>
    <t># wymagany jeden podmiot odpowiedzialny</t>
  </si>
  <si>
    <t>*wykaz C Obwieszczenia Ministra Zdrowia aktualny na dzień składania oferty</t>
  </si>
  <si>
    <t>50 mg x  2 zestawy po 3 fiolki</t>
  </si>
  <si>
    <t>Zestaw: proszek i składniki do sporządzania koncentratu dyspersji liposomalnej do infuzji; fiol. 50 mg
proszku + fiol. zawierająca nie mniej niż 1,9 ml liposomów + fiol. zawierająca nie mniej niż 3 ml buforu</t>
  </si>
  <si>
    <t>^ wymagane oświadczenie podmiotu odpowiedzialnego o gęstości roztworu po rekonstytucji</t>
  </si>
  <si>
    <t>Doxorubicin*^</t>
  </si>
  <si>
    <t>liof. i rozpuszczalnik do sporządzania roztw.do wstrz., fiol. liof. + rozp.</t>
  </si>
  <si>
    <t>500 mg</t>
  </si>
  <si>
    <t>proszek i rozpuszczalnik do sporządzania roztw.do wstrz., fiol.proszku + fiol. rozp</t>
  </si>
  <si>
    <t>Cytarabinum*^#</t>
  </si>
  <si>
    <t>*wykaz C Obwieszczenia MZ aktualny na dzień składania oferty</t>
  </si>
  <si>
    <t>^ wymagany jeden podmiot odpowiedzialny</t>
  </si>
  <si>
    <t># wymagane oświadczenie podmiotu odpowiedzialnego o gęstości roztworu po rekonstytucji</t>
  </si>
  <si>
    <t>^ oświadczenie podmiotu odpowiedzialnego  oferowanego produktu leczniczego o gęstości roztworu</t>
  </si>
  <si>
    <t>proszek do sporządzania roztworu do wstrzykiwań, fiolka</t>
  </si>
  <si>
    <t>Mitoxantronum*^</t>
  </si>
  <si>
    <t xml:space="preserve"> 40  mg</t>
  </si>
  <si>
    <t>koncentrat do sporz. roztw. do infuzji, fiol.</t>
  </si>
  <si>
    <t>Irinotecanum*^#</t>
  </si>
  <si>
    <t>20 mg/ml; 1 fiol. 24 mg/1.2 ml</t>
  </si>
  <si>
    <t>roztwór do wstrzykiwań, fiol.</t>
  </si>
  <si>
    <t>Plerixaforum*</t>
  </si>
  <si>
    <t>10 mg/ml; do zakupu:10 ml, 20 ml, 50ml, 100ml</t>
  </si>
  <si>
    <t>roztwór do wstrz., fiol.</t>
  </si>
  <si>
    <t>Ilość dawek a 100 mg</t>
  </si>
  <si>
    <t>Calcii folinas*</t>
  </si>
  <si>
    <t xml:space="preserve">Podmiot Odpowiedzialny </t>
  </si>
  <si>
    <t>0,5 g x 100 tabl</t>
  </si>
  <si>
    <t>100 tabl.</t>
  </si>
  <si>
    <t>Ilość opakowań</t>
  </si>
  <si>
    <t>Mitotanum*</t>
  </si>
  <si>
    <t>40 mg/ml; 105ml</t>
  </si>
  <si>
    <t>zawiesina doustna, but. 105 ml</t>
  </si>
  <si>
    <t>Posaconazolum*</t>
  </si>
  <si>
    <t xml:space="preserve">* wymagany jeden podmiot odpowiedzialny </t>
  </si>
  <si>
    <t>^ wymagane wskazania do stosowania:  w bólu neuropatycznym, padaczce i uogólnionych zaburzeniach lękowych - zawarte w CHPL</t>
  </si>
  <si>
    <t># opakowanie maxymalnie 60 szt</t>
  </si>
  <si>
    <t xml:space="preserve">2. </t>
  </si>
  <si>
    <t>0,75 mg</t>
  </si>
  <si>
    <t>tabletki o przedłużonym uwalnianiu</t>
  </si>
  <si>
    <t>Tacrolimus*</t>
  </si>
  <si>
    <t>Methylprednisolonum</t>
  </si>
  <si>
    <t>proszek i rozp. do sporządzania roztworu do wstrzykiwań, fiol. proszku + rozp.</t>
  </si>
  <si>
    <t>Aripiprazolum</t>
  </si>
  <si>
    <t>proszek i rozpuszczalnik do sporządzania zawiesiny do wstrzykiwań o przedłużonym uwalnianiu, 1 fiol. proszku + fiol. rozp.</t>
  </si>
  <si>
    <t>Methylprednisolonum^</t>
  </si>
  <si>
    <t>^wskazania zawarte w CHPL m.in.: Choroby oczu: Ciężkie ostre i przewlekłe procesy alergiczne i zapalne obejmujące oko i jego przydatki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</si>
  <si>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</si>
  <si>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</si>
  <si>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</si>
  <si>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</si>
  <si>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</si>
  <si>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</si>
  <si>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</si>
  <si>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</si>
  <si>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</si>
  <si>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</si>
  <si>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Amoxicillinum</t>
  </si>
  <si>
    <t>500 mg/5 ml; 60 ml</t>
  </si>
  <si>
    <t xml:space="preserve"> granulat do sporządzania zawiesiny doustnej</t>
  </si>
  <si>
    <t>Azathioprinum</t>
  </si>
  <si>
    <t>Betaxololum</t>
  </si>
  <si>
    <t>5 mg/ml; 5 ml</t>
  </si>
  <si>
    <t>krople do oczu, roztwór</t>
  </si>
  <si>
    <t>Chlorprothixeni
hydrochloridum</t>
  </si>
  <si>
    <t>Cyclophosphamidum</t>
  </si>
  <si>
    <t>Flupentixolum</t>
  </si>
  <si>
    <t>postać stała doustna^^</t>
  </si>
  <si>
    <t xml:space="preserve">Furosemidum </t>
  </si>
  <si>
    <t>Glucagoni hydrochloridum</t>
  </si>
  <si>
    <t>proszek i rozp. do sporz. roztw. do wstrz.</t>
  </si>
  <si>
    <t>60 mcg</t>
  </si>
  <si>
    <t>liofilizat doustny</t>
  </si>
  <si>
    <t>120 mcg</t>
  </si>
  <si>
    <t>Dorzolamidum</t>
  </si>
  <si>
    <t>20 mg/ml; 5 ml</t>
  </si>
  <si>
    <t>Fenoteroli hydrobromidum
+ Ipratropii bromidum</t>
  </si>
  <si>
    <t>(0,5 mg
+ 0,25 mg)
/ml; 20 ml</t>
  </si>
  <si>
    <t>płyn do inh. z nebulizatora: but. 20 ml</t>
  </si>
  <si>
    <t>Fluoxetinum</t>
  </si>
  <si>
    <t>Goserelina</t>
  </si>
  <si>
    <t>3,6 mg</t>
  </si>
  <si>
    <t>implant podskórny, amp-strzyk</t>
  </si>
  <si>
    <t>Haloperidoli decanoas</t>
  </si>
  <si>
    <t>50 mg/ml, 1 ml</t>
  </si>
  <si>
    <t xml:space="preserve">roztwór do wstrz. </t>
  </si>
  <si>
    <t>Ipratropii bromidum</t>
  </si>
  <si>
    <t xml:space="preserve">0,25 mg/ml; fl. 20 ml </t>
  </si>
  <si>
    <t>płyn do inhalacji
z nebulizatora</t>
  </si>
  <si>
    <t>Moclobemidum</t>
  </si>
  <si>
    <t>Octreotidum</t>
  </si>
  <si>
    <t>100 mcg/1ml; 1 ml</t>
  </si>
  <si>
    <t>tabletki
dopochwowe</t>
  </si>
  <si>
    <t xml:space="preserve">Progesterone </t>
  </si>
  <si>
    <t xml:space="preserve">50 mg </t>
  </si>
  <si>
    <t>tabletki podjęzykowe</t>
  </si>
  <si>
    <t>Ranitidinum</t>
  </si>
  <si>
    <t>Sulfamethoxazolum
+ Trimethoprimum</t>
  </si>
  <si>
    <t>800 mg
+ 160 mg</t>
  </si>
  <si>
    <t>Quetiapinum</t>
  </si>
  <si>
    <t>Candesartanum cilexetilum</t>
  </si>
  <si>
    <t xml:space="preserve">16 mg </t>
  </si>
  <si>
    <t xml:space="preserve">dieta eliminacyjna, mleko modyfikowane dla niemowląt z małą i bardzo małą masą urodzeniową 
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</si>
  <si>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 tłuszcze 23 g</t>
  </si>
  <si>
    <t>400 g, puszka</t>
  </si>
  <si>
    <t>Valsartanum*</t>
  </si>
  <si>
    <t>Progesteronum*</t>
  </si>
  <si>
    <t>Desmopressinum*</t>
  </si>
  <si>
    <t>Amisulpridum*</t>
  </si>
  <si>
    <t>100 j.m./ml; 10 ml</t>
  </si>
  <si>
    <t>Insulinum humanum*</t>
  </si>
  <si>
    <t xml:space="preserve">Kod EAN </t>
  </si>
  <si>
    <t>12 mcg / h</t>
  </si>
  <si>
    <t>system transdermalny</t>
  </si>
  <si>
    <t>25 mcg / h</t>
  </si>
  <si>
    <t>50 mcg / h</t>
  </si>
  <si>
    <t>75 mcg / h</t>
  </si>
  <si>
    <t>100 mcg / h</t>
  </si>
  <si>
    <t>Methadoni hydrochloridum</t>
  </si>
  <si>
    <t>1 mg/ml;20 ml</t>
  </si>
  <si>
    <t>syrop: but. 20 ml</t>
  </si>
  <si>
    <t>Methylphenidati
hydrochloridum</t>
  </si>
  <si>
    <t>18 mg</t>
  </si>
  <si>
    <t>Sulfentanilum</t>
  </si>
  <si>
    <t>5 mcg/ml; 10ml</t>
  </si>
  <si>
    <t>0,05 mg/dawkę; 1 butelka 1,8 ml (10 dawek)</t>
  </si>
  <si>
    <t>aerozol do nosa, roztwór</t>
  </si>
  <si>
    <t xml:space="preserve"> 0,1 mg/dawkę; 1 butelka 2,9 ml (20 dawek)</t>
  </si>
  <si>
    <t>0,2 mg/dawkę; 1 butelka 5,0 ml (40 dawek)</t>
  </si>
  <si>
    <t>Fentanylum*</t>
  </si>
  <si>
    <t>Estazolamum</t>
  </si>
  <si>
    <t>2 mg</t>
  </si>
  <si>
    <t>7,5 mg</t>
  </si>
  <si>
    <t>Phenobarbitalum</t>
  </si>
  <si>
    <t>Zolpidem</t>
  </si>
  <si>
    <t>Zopiclonum</t>
  </si>
  <si>
    <t>Midazolamum*</t>
  </si>
  <si>
    <t>11 400 j.m. AXa/0,6 ml</t>
  </si>
  <si>
    <t>15 200 j.m. AXa/0,8 ml</t>
  </si>
  <si>
    <t>19 000 j.m. AXa/ml</t>
  </si>
  <si>
    <t>Nadroparinum calcicum*</t>
  </si>
  <si>
    <t>tabl.</t>
  </si>
  <si>
    <t>5 mg</t>
  </si>
  <si>
    <t>Nitrazepamum</t>
  </si>
  <si>
    <t xml:space="preserve">Oferowana ilość opakowań jednostkowych </t>
  </si>
  <si>
    <t xml:space="preserve">Cena brutto jednego opakowania </t>
  </si>
  <si>
    <t>Diazepamum*</t>
  </si>
  <si>
    <t xml:space="preserve">1. </t>
  </si>
  <si>
    <t xml:space="preserve">*wymagany jeden podmiot odpowiedzialny </t>
  </si>
  <si>
    <t>Dikalii clorazepas*</t>
  </si>
  <si>
    <t>5 mg/ml lub 5 mg/2 ml</t>
  </si>
  <si>
    <t>15 mg/2 ml lub 15 mg/3 ml</t>
  </si>
  <si>
    <t>Nalbuphini
hydrochloridum</t>
  </si>
  <si>
    <t>10 mg/ml; 2 ml</t>
  </si>
  <si>
    <t>roztwór do wstrzykiwań, ampułka</t>
  </si>
  <si>
    <t>Voriconazole</t>
  </si>
  <si>
    <t>proszek do sporządzania
roztworu do infuzji, fiol.</t>
  </si>
  <si>
    <t>Metronidazolum</t>
  </si>
  <si>
    <t>5mg/ml; 100ml</t>
  </si>
  <si>
    <t>roztwór do infuzji</t>
  </si>
  <si>
    <t>6,75 mg/0,9 ml</t>
  </si>
  <si>
    <t>37,5 mg/5 ml</t>
  </si>
  <si>
    <t>koncentrat do sporządzania roztworu do wlewu</t>
  </si>
  <si>
    <t>Atosiban*</t>
  </si>
  <si>
    <t>roztwór do
wstrzykiwań, amp</t>
  </si>
  <si>
    <t>Cefazolinum</t>
  </si>
  <si>
    <t xml:space="preserve">proszek do sporządzania roztworu do wstrzykiwań i.v., i.m. i infuzji, fiol. </t>
  </si>
  <si>
    <t>Iohexolum</t>
  </si>
  <si>
    <t>647 mg/ml, 20 ml</t>
  </si>
  <si>
    <t>0,5 g/ml; 5 ml</t>
  </si>
  <si>
    <t>0,5 g/ml; 2 ml</t>
  </si>
  <si>
    <t>Metamizolum natricum*</t>
  </si>
  <si>
    <t>^ Zamawiający wymaga aby w Karcie Charakterystyki Produktu Leczniczego była zawarta informacja , iż oferowany produkt moża mieszać z produktem Tramadol</t>
  </si>
  <si>
    <t>Metamizolum natricum* ^</t>
  </si>
  <si>
    <t>Metamizolum natricum*^</t>
  </si>
  <si>
    <t>Ciclosporinum</t>
  </si>
  <si>
    <t>50 mg/ml</t>
  </si>
  <si>
    <t>koncentrat do sporządzania roztworu do wlewu dożylnego, amp.</t>
  </si>
  <si>
    <t>Metoprololi succinas*</t>
  </si>
  <si>
    <t>Dobutaminum</t>
  </si>
  <si>
    <t>50mg/1 ml, 5 ml lub 250mg</t>
  </si>
  <si>
    <t>konc. do przyg. roztw. do inf. lub proszek do przyg. roztw. do inf.</t>
  </si>
  <si>
    <t>Theophyllinum</t>
  </si>
  <si>
    <t>1,2 mg/ml; 250 ml</t>
  </si>
  <si>
    <t>roztwór do inf.; butelka 250 ml</t>
  </si>
  <si>
    <t>34.</t>
  </si>
  <si>
    <t>35.</t>
  </si>
  <si>
    <t>36.</t>
  </si>
  <si>
    <t>37.</t>
  </si>
  <si>
    <t>38.</t>
  </si>
  <si>
    <t>Acetazolamidum</t>
  </si>
  <si>
    <t>250 mg</t>
  </si>
  <si>
    <t>Acenocoumarolum</t>
  </si>
  <si>
    <t>Acidum acetylsalicylicum</t>
  </si>
  <si>
    <t>tabletki dojelitowe</t>
  </si>
  <si>
    <t>Acidum ascorbicum, Ferrosi sulfas</t>
  </si>
  <si>
    <t>60 mg, 100 mg Fe2+</t>
  </si>
  <si>
    <t>Acidum lipoicum</t>
  </si>
  <si>
    <t>600 mg
/50 ml</t>
  </si>
  <si>
    <t>koncentrat do sporządzania roztworu do infuzji, fiol</t>
  </si>
  <si>
    <t>Alcohol polyvinilicus</t>
  </si>
  <si>
    <t>14 mg/ml; 10 ml (5 ml x 2)</t>
  </si>
  <si>
    <t>krople do oczu, roztwór, 2 x 5 ml</t>
  </si>
  <si>
    <t>Alginian magnezu, symetykon, fruktoza, guma ksantanowa, D-pantenol, węglan sodu, wodorotlenek sodu</t>
  </si>
  <si>
    <t>200 ml</t>
  </si>
  <si>
    <t xml:space="preserve">postać stała doustna </t>
  </si>
  <si>
    <t>Carbacholum</t>
  </si>
  <si>
    <t>0,1 mg/ml,1,5 ml</t>
  </si>
  <si>
    <t xml:space="preserve">roztwór do stos. wewnątrzgałkowego </t>
  </si>
  <si>
    <t>Chlortalidonum</t>
  </si>
  <si>
    <t>Desmopressini acetas</t>
  </si>
  <si>
    <t>4 µg/1 ml</t>
  </si>
  <si>
    <t>Escitalopram</t>
  </si>
  <si>
    <t xml:space="preserve">10 mg </t>
  </si>
  <si>
    <t>Etamsylatum</t>
  </si>
  <si>
    <t>Flunarizinum</t>
  </si>
  <si>
    <t>Ibuprofen</t>
  </si>
  <si>
    <t>2 g/100 ml</t>
  </si>
  <si>
    <t>zawiesina doustna</t>
  </si>
  <si>
    <t>Itopridi hydrochloridum</t>
  </si>
  <si>
    <t>Lamotriginum</t>
  </si>
  <si>
    <t>Liraglutidum</t>
  </si>
  <si>
    <t>6 mg/ml</t>
  </si>
  <si>
    <t>roztwór do wstrzykiwań; 1 wstrzykiwacz 3 ml</t>
  </si>
  <si>
    <t>Laktaza 56,9%, glicerol (subst. zagęszczajaca), woda, chlorek potasu (subst. stabilizująca)</t>
  </si>
  <si>
    <t>15  ml</t>
  </si>
  <si>
    <t>krople</t>
  </si>
  <si>
    <t>Magnesii hydroaspartas</t>
  </si>
  <si>
    <t>70 mg Mg 2+</t>
  </si>
  <si>
    <t>Memantini
hydrochloridum</t>
  </si>
  <si>
    <t>Metamizolum natricum</t>
  </si>
  <si>
    <t>Methyldopum</t>
  </si>
  <si>
    <t>Moxifloxacinum</t>
  </si>
  <si>
    <t>Pentoxifyllinum</t>
  </si>
  <si>
    <t>drażetki lub tabl.powl.</t>
  </si>
  <si>
    <t>Phenytoinum</t>
  </si>
  <si>
    <t>50mg/ml; 5 ml</t>
  </si>
  <si>
    <t>Salbutamol</t>
  </si>
  <si>
    <t xml:space="preserve"> 0,5 mg/ml</t>
  </si>
  <si>
    <t>Sodium Butyrate</t>
  </si>
  <si>
    <t>500 mg mikrogranulatu maślanu sodu i trójglicerydu pochodzenia roślinnego, co odpowiada 150mg maślanu sodu</t>
  </si>
  <si>
    <t>Tetracyclini hydrochloridum</t>
  </si>
  <si>
    <t>Tocopherolum</t>
  </si>
  <si>
    <t>300 mg/ml; 10 ml</t>
  </si>
  <si>
    <t xml:space="preserve">krople doustne, roztwór </t>
  </si>
  <si>
    <t>Tramadoli hydrochloridum</t>
  </si>
  <si>
    <t>100 mg/2 ml</t>
  </si>
  <si>
    <t>Tramadoli hydrochloridum
+ Paracetamolum</t>
  </si>
  <si>
    <t>37,5 mg
+ 325 mg</t>
  </si>
  <si>
    <t>Verapamilum</t>
  </si>
  <si>
    <t>120 mg</t>
  </si>
  <si>
    <t>tabletki powlekane o przedłużnym uwalnianiu</t>
  </si>
  <si>
    <t>Zasadowy galusan bizmutawy, tlenk bizmutawy, oksyjodogalusan bizmutawy, rezorcyna, kwas borowy, tlenek cynku, balsam peruwiański</t>
  </si>
  <si>
    <t xml:space="preserve">42,4 mg, 17,4 mg,  0,6 mg,  17,4 mg, 357 mg, 212 mg, 35,4 mg </t>
  </si>
  <si>
    <t>czopki doodbytnicze</t>
  </si>
  <si>
    <t>30 mg</t>
  </si>
  <si>
    <t>Zofenopril*</t>
  </si>
  <si>
    <t>Baclofenum*</t>
  </si>
  <si>
    <t xml:space="preserve">3. </t>
  </si>
  <si>
    <t xml:space="preserve">sztuk </t>
  </si>
  <si>
    <t xml:space="preserve">opakowań </t>
  </si>
  <si>
    <t>Lidocaini hydrochloridum</t>
  </si>
  <si>
    <t>100 mg/g; 38 g</t>
  </si>
  <si>
    <t xml:space="preserve">aerozol, roztwór </t>
  </si>
  <si>
    <t xml:space="preserve">4. </t>
  </si>
  <si>
    <t>Aplikator do Lidocainy</t>
  </si>
  <si>
    <t>200 szt/op</t>
  </si>
  <si>
    <t>aplikator</t>
  </si>
  <si>
    <t>Środek do dezynfekcji skóry i błon śluzowych oraz przed zabiegami chirurgicznymi</t>
  </si>
  <si>
    <t xml:space="preserve">główne substancje czynne: PVP - iod
stężenie użytkowe: 100 mg/ml
spektrum działania: B, Tbc, F, V
</t>
  </si>
  <si>
    <t>butelka 1000 ml</t>
  </si>
  <si>
    <t>Levomepromazinum</t>
  </si>
  <si>
    <t>Oxytetracyclini
hydrochloridum
+ Polymyxinum B sulfas
+ Hydrocortisoni acetas</t>
  </si>
  <si>
    <t>(5 mg
+ 10000 j.m.
+ 15 mg)/ml, 5 ml</t>
  </si>
  <si>
    <t>krople do oczu i uszu, zawiesina 5 ml</t>
  </si>
  <si>
    <t>Prasugrel</t>
  </si>
  <si>
    <t>tabletka powlekana</t>
  </si>
  <si>
    <t>proszek i rozp. dosporz. roztw. do inf., fiol. proszku + rozp. 10 ml</t>
  </si>
  <si>
    <t>20 mg</t>
  </si>
  <si>
    <t>proszek i rozp. dosporz. roztw. do inf., fiol. proszku + rozp. 20 ml</t>
  </si>
  <si>
    <t>proszek i rozp. dosporz. roztw. do inf., fiol. proszku + rozp. 50 ml</t>
  </si>
  <si>
    <t>Alteplasum*</t>
  </si>
  <si>
    <t xml:space="preserve"> *wymagany jeden podmiot odpowiedzialny</t>
  </si>
  <si>
    <t>2 g</t>
  </si>
  <si>
    <t>proszek do sporządzania roztworu do wstrzykiwań lub infuzji, fiolka</t>
  </si>
  <si>
    <t>Ceftriaxonum*</t>
  </si>
  <si>
    <t>Prothrombinum multiplex
humanum</t>
  </si>
  <si>
    <t>500 j.m. lub 600 j.m.</t>
  </si>
  <si>
    <t xml:space="preserve">proszek i rozpuszczalnik do sporządzania roztworu do wstrzykiwań, 1 fiol. proszku + fiol. rozp. </t>
  </si>
  <si>
    <t>Levetiracetamum</t>
  </si>
  <si>
    <t>100 mg/ml; 5 ml</t>
  </si>
  <si>
    <t>koncentrat do sporządzania
roztworu do infuzji</t>
  </si>
  <si>
    <t>Atropini sulfas</t>
  </si>
  <si>
    <t>10 mg/ml, 5 ml</t>
  </si>
  <si>
    <t xml:space="preserve">krople do oczu, roztwór </t>
  </si>
  <si>
    <t>Clemastinum</t>
  </si>
  <si>
    <t>2 mg/2 ml</t>
  </si>
  <si>
    <t>Haloperidolum</t>
  </si>
  <si>
    <t>5 mg/1 ml</t>
  </si>
  <si>
    <t xml:space="preserve">roztwór do wstrzykiwań, ampułka </t>
  </si>
  <si>
    <t>Kalii chloridum</t>
  </si>
  <si>
    <t>150 mg/ml; 20 ml</t>
  </si>
  <si>
    <t>koncentrat do sporządzania roztworu do infuzji, fiolka szklana z gumowym korkiem</t>
  </si>
  <si>
    <t>tabl.dopochwowe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</si>
  <si>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</si>
  <si>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</si>
  <si>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</si>
  <si>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</si>
  <si>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</si>
  <si>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</si>
  <si>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Propranololi
hydrochloridum*</t>
  </si>
  <si>
    <t>Haloperidolum*</t>
  </si>
  <si>
    <t xml:space="preserve">Cena brutto jednego opakowania jednostkowego </t>
  </si>
  <si>
    <t>10 mg/ml; 1 ml</t>
  </si>
  <si>
    <t>roztwór do wstrzykiwań i infuzji lub roztwór do wstrzykiwań i koncentrat do sporządzania roztworu do wstrzykiwań / do infuzji</t>
  </si>
  <si>
    <t>20 mg/ml; 2 ml</t>
  </si>
  <si>
    <t>Oxycodoni
hydrochloridum*</t>
  </si>
  <si>
    <t>Iopromidum</t>
  </si>
  <si>
    <t>(768,86 mg/ml) 200 ml</t>
  </si>
  <si>
    <t xml:space="preserve">Podmiot odpowiedzialny </t>
  </si>
  <si>
    <t>Clioquinolum +
Flumetasonum</t>
  </si>
  <si>
    <t>(30 mg
+ 0,2 mg)/g</t>
  </si>
  <si>
    <t>maść: tuba 15 g</t>
  </si>
  <si>
    <t>Fludrocortisoni acetas</t>
  </si>
  <si>
    <t>1 mg/g; 3 g</t>
  </si>
  <si>
    <t>maść do oczu</t>
  </si>
  <si>
    <t>Calcii glubionas*</t>
  </si>
  <si>
    <t>9 mg Ca2+/ml; 10 ml</t>
  </si>
  <si>
    <t>roztwór do wstrz., opakowanie z polipropylenu</t>
  </si>
  <si>
    <t>* wytworzone w UE</t>
  </si>
  <si>
    <t>Podmiot odpowiedzialny</t>
  </si>
  <si>
    <t>3 mg/ml, 80 ml</t>
  </si>
  <si>
    <t>roztwór do infuzji, butelka</t>
  </si>
  <si>
    <t>3 mg/ml, 120 ml</t>
  </si>
  <si>
    <t>Tobramycinum*</t>
  </si>
  <si>
    <t xml:space="preserve">Ilosć sztuk w opakowaniu jednostkowym </t>
  </si>
  <si>
    <t xml:space="preserve">11. </t>
  </si>
  <si>
    <t>Belladonnae extractum siccum + Papaverinum</t>
  </si>
  <si>
    <t>(15 mg + 40 mg)/1,5 g</t>
  </si>
  <si>
    <t xml:space="preserve">czopki doodbytnicze </t>
  </si>
  <si>
    <t>Dihydroxyaluminii natrii
carbonas</t>
  </si>
  <si>
    <t>340 mg/5 ml, 250 ml</t>
  </si>
  <si>
    <t xml:space="preserve">zawiesina doustna but. </t>
  </si>
  <si>
    <t>100 mg/ml, 300 ml</t>
  </si>
  <si>
    <t>roztwór doustny, butelka + strzykawka</t>
  </si>
  <si>
    <t>101 mg/ml, 150 ml</t>
  </si>
  <si>
    <t>1 500 000 j.m.</t>
  </si>
  <si>
    <t>stała postać doustna***</t>
  </si>
  <si>
    <t>1 000 000 j.m.</t>
  </si>
  <si>
    <t>Tobramycinum</t>
  </si>
  <si>
    <t>(3 mg/ml) 5 ml</t>
  </si>
  <si>
    <t>krople do oczu, roztwór :but. 5 ml</t>
  </si>
  <si>
    <t>tabletka powlekana o przedłużonym uwalnianiu, 1 linia podziału – tabletka podzielna na 2 części</t>
  </si>
  <si>
    <t xml:space="preserve">Tabletka
o przedłużonym uwalnianiu
, z nacięciami ułatwiającymi podział na 3 równe dawki
</t>
  </si>
  <si>
    <t xml:space="preserve">Tabletka o przedłużonym uwalnianiu, z nacięciami ułatwiającymi podział na 3 równe dawki
</t>
  </si>
  <si>
    <t>*wymagany jeden podmiot odpowiedzialny w przypadku tej samej substancji czynnej</t>
  </si>
  <si>
    <t>Trazodoni hydrochloridum*</t>
  </si>
  <si>
    <t>Phenoxymethylpenicillinum kalicum*</t>
  </si>
  <si>
    <t>Levetiracetamum*</t>
  </si>
  <si>
    <t>***  opakowanie nie większe niż 15 sztuk</t>
  </si>
  <si>
    <t>1 mg/ml; 10 ml lub 2 mg/ml ; 5 ml</t>
  </si>
  <si>
    <t>roztwór do infuzji, amp.</t>
  </si>
  <si>
    <t>Glyceroli trinitras^</t>
  </si>
  <si>
    <t>^ możliwe czasowe dopuszczenie</t>
  </si>
  <si>
    <t xml:space="preserve">1 saszetka 4 g </t>
  </si>
  <si>
    <t>granulat</t>
  </si>
  <si>
    <t>1 g granulatu P: zawiera 738 mg cholestyraminy, 200 mg pektyny, 54 mg sacharozy oraz 1,8 mg kwasu sorbinowego i substancji smakowych. ^</t>
  </si>
  <si>
    <t>szaszetek</t>
  </si>
  <si>
    <t xml:space="preserve">Ilość sztuk w opakowaniu jednostkowym </t>
  </si>
  <si>
    <t xml:space="preserve">Oferowana ilość jednostkowych opakowań </t>
  </si>
  <si>
    <t>0,15mg/1 ml</t>
  </si>
  <si>
    <t>amp.</t>
  </si>
  <si>
    <t>0,2 mg/ml;1 ml</t>
  </si>
  <si>
    <t>0,3 g/1 ml; 40ml</t>
  </si>
  <si>
    <t>*import docelowy</t>
  </si>
  <si>
    <t>Sodium perchlorate*</t>
  </si>
  <si>
    <t>Isoprenaline*</t>
  </si>
  <si>
    <t>Clonidine*</t>
  </si>
  <si>
    <t>0,04g</t>
  </si>
  <si>
    <t>fiol. + rozp. 2 ml</t>
  </si>
  <si>
    <t>Phenobarbital*</t>
  </si>
  <si>
    <t>szt.</t>
  </si>
  <si>
    <t>Nazwa handlowa:
Wymiary:
Postać/ Opakowanie:</t>
  </si>
  <si>
    <t xml:space="preserve"> ^ wymagany jeden wytwórca</t>
  </si>
  <si>
    <t>Bakterjobójczy, sterylny opatrunek piankowy nasączony poliheksametylenobiguanidem 0,5%  ^</t>
  </si>
  <si>
    <t>Heparine</t>
  </si>
  <si>
    <t>500 U.I./5 ml</t>
  </si>
  <si>
    <t>Sterylny roztwór do zachowania drożności dostępów naczyniowych, amp</t>
  </si>
  <si>
    <t xml:space="preserve"> 8-7 cm x 5 cm x 1 cm</t>
  </si>
  <si>
    <t>gąbka, 1 szt., opakowanie gwarantujące sterylność wyrobu</t>
  </si>
  <si>
    <t>walec Ø 3 cm x 8 cm</t>
  </si>
  <si>
    <t>1 cm x 1 cm x 1 cm</t>
  </si>
  <si>
    <t>Hemostatyczna gąbka żelatynowa*</t>
  </si>
  <si>
    <t>proszek</t>
  </si>
  <si>
    <t>3 g</t>
  </si>
  <si>
    <t xml:space="preserve">proszek </t>
  </si>
  <si>
    <t>5 g</t>
  </si>
  <si>
    <t>9 g</t>
  </si>
  <si>
    <t>polisacharydowy system hemostatyczny wysokooczyszczony, maksymqalny czas biodegradacji po aplikacji do 8 dni, biokompatybilny, apirogenny; posiadający udokumentowane działanie przeciwzrostowe; działanie hemostatyczne i przeciwzrostowe- potwierdzone certyfikatem CE*</t>
  </si>
  <si>
    <t>Dawka/Wymiary</t>
  </si>
  <si>
    <t>Jednorazowy, sterylny aplikator kompatybilny  z produktami z poz 1,2 przeznaczony do procedur laparoskopowych, cewnik wewnętrzny o dł. 33 cm i sztywna prowadnica o dł. 38 cm; wyposażony w dwudzielny uchwyt</t>
  </si>
  <si>
    <t xml:space="preserve"> 33 cm i 38 cm</t>
  </si>
  <si>
    <t>Aplikator</t>
  </si>
  <si>
    <t>5 cm x 5 cm</t>
  </si>
  <si>
    <t>10 cm  x 10 cm</t>
  </si>
  <si>
    <t>10 cm  x 20 cm</t>
  </si>
  <si>
    <t>Jałowy opatrunek  wykonany z włókien  alginianu wapnia z dodatkiem srebra do ran zakażonych *</t>
  </si>
  <si>
    <t>10 x 10 cm (do 100 cm2 powierzchni rany)</t>
  </si>
  <si>
    <t> 5 x 5 cm (do 25 cm2 powierzchni rany)</t>
  </si>
  <si>
    <t>3 x 3 cm (do 9 cm2 powierzchni rany)</t>
  </si>
  <si>
    <t xml:space="preserve">Nazwa handlowa:
Wymiary:
</t>
  </si>
  <si>
    <t>Opatrunek poliestrowy zawierający preparowane laboratoryjnie wyjałowione żywe kultury larw Lucilia sericata*</t>
  </si>
  <si>
    <t>100 ml : wartość energetyczna: 630 kJ/150 kcal; białko 5,6 g, węglowodany 18,8 g, tłuszcz 5,8 g; składniki mineralne,pierwiastki śladowe,  witaminy, cholina 69 mg; do zakupu o smaku truskawkowym, waniliowym, czarnej porzeczki i czekoladowym (w przypadku czekolady węglowodany 18,5 g, błonnik 0,5 g)</t>
  </si>
  <si>
    <t>Butelka plastikowa: płyn 200 ml.</t>
  </si>
  <si>
    <t>100 ml : wartość energetyczna: 630 kJ/150 kcal; białko 10 g, węglowodany 12,1 g, tłuszcz 6,7 g; błonnik 0,5g składniki mineralne,pierwiastki śladowe,  witaminy, cholina 69 mg; o smaku czekoladowym, orzech lub poziomka</t>
  </si>
  <si>
    <t>100 ml : wartość energetyczna: 630 kJ/150 kcal; białko 7,5 g, węglowodany 13,1 g, tłuszcz 7 g; błonnik 2 g składniki mineralne,pierwiastki śladowe,  witaminy, cholina 69 mg; o smaku owocy leśnych</t>
  </si>
  <si>
    <t>100 ml : wartość energetyczna:130 kcal; białko 4 g, węglowodany 17,4 g, tłuszcz 4,7 g; błonnik 1 g składniki mineralne,pierwiastki śladowe,  witaminy, cholina 28 mg; o smaku cappuccino</t>
  </si>
  <si>
    <t>* wymagany jeden producent</t>
  </si>
  <si>
    <t>Dieta kompletna w chorobach wątroby, hiperkaloryczna (1,3 kcal/ml), normobiałkowa, bogatoresztkowa, w postaci napoju mlecznego, do leczenia żywieniowego drogą przewodu pok. *</t>
  </si>
  <si>
    <t>Dieta kompletna u chorych na cukrzycę, hiperkaloryczna (1,5 kcal/ml), bogatobiałkowa, bogatoresztkowa, w postaci napoju mlecznego, do leczenia żywieniowego drogą przewodu pok. *</t>
  </si>
  <si>
    <t>Dieta kompletna, hiperkaloryczna (1,5 kcal/ml), bogatobiałkowa, bezresztkowa, w postaci napoju mlecznego, do leczenia żywieniowego drogą przewodu pok.  *</t>
  </si>
  <si>
    <t>Dieta kompletna, hiperkaloryczna (1,5 kcal/ml), normobiałkowa, ubogoresztkowa, w postaci napoju mlecznego, do leczenia żywieniowego drogą przewodu pok. *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</si>
  <si>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</si>
  <si>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</si>
  <si>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</si>
  <si>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Dietetyczny środek spożywczy specjalnego przeznaczenia  medycznego dla niemowląt od pierwszych godzin życia;jedna porcja: maltodekstryna, szcepy bakteryjne: Lactobacillus rhamnosus KL53A, Bifidobacterium breve PB04, kwas ascorbinowy</t>
  </si>
  <si>
    <t>Lactobacillus rhamnosus + Bifidobacterium breve =1 milion w porcji produktu gotowego do spożycia ( po rozpuszczeniu w wodzie); 1 kapsułka a 239 mg</t>
  </si>
  <si>
    <t>Kapsułki</t>
  </si>
  <si>
    <t xml:space="preserve">Ilość 2
zestawy po 
3 fiol. </t>
  </si>
  <si>
    <t>Ilość.</t>
  </si>
  <si>
    <t>Kod EAN (jeśli dotyczy)</t>
  </si>
  <si>
    <t>dawek a 100 mg</t>
  </si>
  <si>
    <t>Pregabalinum *^</t>
  </si>
  <si>
    <t>Pregabalinum*^</t>
  </si>
  <si>
    <t>Opakowań</t>
  </si>
  <si>
    <t>OPAKOWAŃ</t>
  </si>
  <si>
    <t>Producent</t>
  </si>
  <si>
    <t xml:space="preserve"> Producent</t>
  </si>
  <si>
    <t xml:space="preserve">Producent </t>
  </si>
  <si>
    <t>10 x roztwór do wstrz. podsk.</t>
  </si>
  <si>
    <t xml:space="preserve">^^opakowanie maxymalnie 50 szt </t>
  </si>
  <si>
    <t>stała postać doustna #</t>
  </si>
  <si>
    <t>Oświadczamy, że oferowane przez nas w części: 1-15, 16 (poz. 1-32), 17-36, 37 (poz. 1-5, 21, 23-29, 31-38), 38 (poz. 1, 3, 4), 39-55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</si>
  <si>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37 (poz. 6, 7), 56, 57-61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</si>
  <si>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Dostawa produktów leczniczych, produktów leczniczych z importu docelowego, dietetycznych środków specjalnego przeznaczenia medycznego, wyrobów medycznych, aplikatorów do Apteki Szpitala Uniwersyteckiego w Krakowie</t>
  </si>
  <si>
    <t>15 cm - 15,5 cm x 15 cm - 15,5 cm</t>
  </si>
  <si>
    <t>20 cm- 20,5 cm x 20 cm - 20,5 cm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</si>
</sst>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>
      <alignment horizontal="left" vertical="top" wrapText="1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1" fontId="51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top" wrapText="1" shrinkToFi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3" fontId="51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42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>
      <alignment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NumberFormat="1" applyFont="1" applyFill="1" applyBorder="1" applyAlignment="1" applyProtection="1">
      <alignment vertical="top" wrapText="1" shrinkToFit="1"/>
      <protection locked="0"/>
    </xf>
    <xf numFmtId="44" fontId="5" fillId="0" borderId="15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13" xfId="42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1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5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7" xfId="42" applyNumberFormat="1" applyFont="1" applyFill="1" applyBorder="1" applyAlignment="1" applyProtection="1">
      <alignment horizontal="left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7" xfId="42" applyNumberFormat="1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175" fontId="5" fillId="0" borderId="17" xfId="45" applyNumberFormat="1" applyFont="1" applyFill="1" applyBorder="1" applyAlignment="1" applyProtection="1">
      <alignment horizontal="left" vertical="top" wrapText="1"/>
      <protection locked="0"/>
    </xf>
    <xf numFmtId="175" fontId="5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center" vertical="top" wrapText="1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wrapText="1"/>
    </xf>
    <xf numFmtId="0" fontId="51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18"/>
  <sheetViews>
    <sheetView showGridLines="0" view="pageBreakPreview" zoomScaleNormal="93" zoomScaleSheetLayoutView="100" zoomScalePageLayoutView="115" workbookViewId="0" topLeftCell="A97">
      <selection activeCell="D38" sqref="D38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116</v>
      </c>
    </row>
    <row r="2" spans="2:4" ht="15">
      <c r="B2" s="18"/>
      <c r="C2" s="18" t="s">
        <v>108</v>
      </c>
      <c r="D2" s="18"/>
    </row>
    <row r="4" spans="2:3" ht="15">
      <c r="B4" s="9" t="s">
        <v>100</v>
      </c>
      <c r="C4" s="9" t="s">
        <v>184</v>
      </c>
    </row>
    <row r="6" spans="2:4" ht="50.25" customHeight="1">
      <c r="B6" s="9" t="s">
        <v>99</v>
      </c>
      <c r="C6" s="127" t="s">
        <v>642</v>
      </c>
      <c r="D6" s="127"/>
    </row>
    <row r="8" spans="2:4" ht="15">
      <c r="B8" s="21" t="s">
        <v>62</v>
      </c>
      <c r="C8" s="128"/>
      <c r="D8" s="129"/>
    </row>
    <row r="9" spans="2:4" ht="15">
      <c r="B9" s="21" t="s">
        <v>101</v>
      </c>
      <c r="C9" s="123"/>
      <c r="D9" s="124"/>
    </row>
    <row r="10" spans="2:4" ht="15">
      <c r="B10" s="21" t="s">
        <v>61</v>
      </c>
      <c r="C10" s="120"/>
      <c r="D10" s="121"/>
    </row>
    <row r="11" spans="2:4" ht="15">
      <c r="B11" s="21" t="s">
        <v>102</v>
      </c>
      <c r="C11" s="120"/>
      <c r="D11" s="121"/>
    </row>
    <row r="12" spans="2:4" ht="15">
      <c r="B12" s="21" t="s">
        <v>103</v>
      </c>
      <c r="C12" s="120"/>
      <c r="D12" s="121"/>
    </row>
    <row r="13" spans="2:4" ht="15">
      <c r="B13" s="21" t="s">
        <v>104</v>
      </c>
      <c r="C13" s="120"/>
      <c r="D13" s="121"/>
    </row>
    <row r="14" spans="2:4" ht="15">
      <c r="B14" s="21" t="s">
        <v>105</v>
      </c>
      <c r="C14" s="120"/>
      <c r="D14" s="121"/>
    </row>
    <row r="15" spans="2:4" ht="15">
      <c r="B15" s="21" t="s">
        <v>106</v>
      </c>
      <c r="C15" s="120"/>
      <c r="D15" s="121"/>
    </row>
    <row r="16" spans="2:4" ht="15">
      <c r="B16" s="21" t="s">
        <v>107</v>
      </c>
      <c r="C16" s="120"/>
      <c r="D16" s="121"/>
    </row>
    <row r="17" spans="3:4" ht="15">
      <c r="C17" s="6"/>
      <c r="D17" s="22"/>
    </row>
    <row r="18" spans="1:4" ht="15">
      <c r="A18" s="9" t="s">
        <v>3</v>
      </c>
      <c r="B18" s="125" t="s">
        <v>179</v>
      </c>
      <c r="C18" s="125"/>
      <c r="D18" s="125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2:4" ht="15">
      <c r="B52" s="21" t="s">
        <v>65</v>
      </c>
      <c r="C52" s="25">
        <f>'część (32)'!H$6</f>
        <v>0</v>
      </c>
      <c r="D52" s="26"/>
    </row>
    <row r="53" spans="2:4" ht="15">
      <c r="B53" s="21" t="s">
        <v>66</v>
      </c>
      <c r="C53" s="25">
        <f>'część (33)'!H$6</f>
        <v>0</v>
      </c>
      <c r="D53" s="26"/>
    </row>
    <row r="54" spans="2:4" ht="15">
      <c r="B54" s="21" t="s">
        <v>67</v>
      </c>
      <c r="C54" s="25">
        <f>'część (34)'!H$6</f>
        <v>0</v>
      </c>
      <c r="D54" s="26"/>
    </row>
    <row r="55" spans="2:4" ht="15">
      <c r="B55" s="21" t="s">
        <v>68</v>
      </c>
      <c r="C55" s="25">
        <f>'część (35)'!H$6</f>
        <v>0</v>
      </c>
      <c r="D55" s="26"/>
    </row>
    <row r="56" spans="2:4" ht="15">
      <c r="B56" s="21" t="s">
        <v>69</v>
      </c>
      <c r="C56" s="25">
        <f>'część (36)'!H$6</f>
        <v>0</v>
      </c>
      <c r="D56" s="26"/>
    </row>
    <row r="57" spans="2:4" ht="15">
      <c r="B57" s="21" t="s">
        <v>70</v>
      </c>
      <c r="C57" s="25">
        <f>'część (37)'!H$6</f>
        <v>0</v>
      </c>
      <c r="D57" s="26"/>
    </row>
    <row r="58" spans="2:4" ht="15">
      <c r="B58" s="21" t="s">
        <v>71</v>
      </c>
      <c r="C58" s="25">
        <f>'część (38)'!H$6</f>
        <v>0</v>
      </c>
      <c r="D58" s="26"/>
    </row>
    <row r="59" spans="2:4" ht="15">
      <c r="B59" s="21" t="s">
        <v>72</v>
      </c>
      <c r="C59" s="25">
        <f>'część (39)'!H$6</f>
        <v>0</v>
      </c>
      <c r="D59" s="26"/>
    </row>
    <row r="60" spans="2:4" ht="15">
      <c r="B60" s="21" t="s">
        <v>73</v>
      </c>
      <c r="C60" s="25">
        <f>'część (40)'!H$6</f>
        <v>0</v>
      </c>
      <c r="D60" s="26"/>
    </row>
    <row r="61" spans="2:4" ht="15">
      <c r="B61" s="21" t="s">
        <v>74</v>
      </c>
      <c r="C61" s="25">
        <f>'część (41)'!H$6</f>
        <v>0</v>
      </c>
      <c r="D61" s="26"/>
    </row>
    <row r="62" spans="2:4" ht="15">
      <c r="B62" s="21" t="s">
        <v>75</v>
      </c>
      <c r="C62" s="25">
        <f>'część (42)'!H$6</f>
        <v>0</v>
      </c>
      <c r="D62" s="26"/>
    </row>
    <row r="63" spans="2:4" ht="15">
      <c r="B63" s="21" t="s">
        <v>76</v>
      </c>
      <c r="C63" s="25">
        <f>'część (43)'!H$6</f>
        <v>0</v>
      </c>
      <c r="D63" s="26"/>
    </row>
    <row r="64" spans="2:4" ht="15">
      <c r="B64" s="21" t="s">
        <v>77</v>
      </c>
      <c r="C64" s="25">
        <f>'część (44)'!H$6</f>
        <v>0</v>
      </c>
      <c r="D64" s="26"/>
    </row>
    <row r="65" spans="2:4" ht="15">
      <c r="B65" s="21" t="s">
        <v>78</v>
      </c>
      <c r="C65" s="25">
        <f>'część (45)'!H$6</f>
        <v>0</v>
      </c>
      <c r="D65" s="26"/>
    </row>
    <row r="66" spans="2:4" ht="15">
      <c r="B66" s="21" t="s">
        <v>79</v>
      </c>
      <c r="C66" s="25">
        <f>'część (46)'!H$6</f>
        <v>0</v>
      </c>
      <c r="D66" s="26"/>
    </row>
    <row r="67" spans="2:4" ht="15">
      <c r="B67" s="21" t="s">
        <v>80</v>
      </c>
      <c r="C67" s="25">
        <f>'część (47)'!H$6</f>
        <v>0</v>
      </c>
      <c r="D67" s="26"/>
    </row>
    <row r="68" spans="2:4" ht="15">
      <c r="B68" s="21" t="s">
        <v>81</v>
      </c>
      <c r="C68" s="25">
        <f>'część (48)'!H$6</f>
        <v>0</v>
      </c>
      <c r="D68" s="26"/>
    </row>
    <row r="69" spans="2:4" ht="15">
      <c r="B69" s="21" t="s">
        <v>82</v>
      </c>
      <c r="C69" s="25">
        <f>'część (49)'!H$6</f>
        <v>0</v>
      </c>
      <c r="D69" s="26"/>
    </row>
    <row r="70" spans="2:4" ht="15">
      <c r="B70" s="21" t="s">
        <v>83</v>
      </c>
      <c r="C70" s="25">
        <f>'część (50)'!H$6</f>
        <v>0</v>
      </c>
      <c r="D70" s="26"/>
    </row>
    <row r="71" spans="2:4" ht="15">
      <c r="B71" s="21" t="s">
        <v>84</v>
      </c>
      <c r="C71" s="25">
        <f>'część (51)'!H$6</f>
        <v>0</v>
      </c>
      <c r="D71" s="26"/>
    </row>
    <row r="72" spans="2:4" ht="15">
      <c r="B72" s="21" t="s">
        <v>85</v>
      </c>
      <c r="C72" s="25">
        <f>'część (52)'!H$6</f>
        <v>0</v>
      </c>
      <c r="D72" s="26"/>
    </row>
    <row r="73" spans="2:4" ht="15">
      <c r="B73" s="21" t="s">
        <v>87</v>
      </c>
      <c r="C73" s="25">
        <f>'część (53)'!H$6</f>
        <v>0</v>
      </c>
      <c r="D73" s="26"/>
    </row>
    <row r="74" spans="2:4" ht="15">
      <c r="B74" s="21" t="s">
        <v>109</v>
      </c>
      <c r="C74" s="25">
        <f>'część (54)'!H$6</f>
        <v>0</v>
      </c>
      <c r="D74" s="26"/>
    </row>
    <row r="75" spans="2:4" ht="15">
      <c r="B75" s="21" t="s">
        <v>110</v>
      </c>
      <c r="C75" s="25">
        <f>'część (55)'!H$6</f>
        <v>0</v>
      </c>
      <c r="D75" s="26"/>
    </row>
    <row r="76" spans="2:4" ht="15">
      <c r="B76" s="21" t="s">
        <v>111</v>
      </c>
      <c r="C76" s="25">
        <f>'część (56)'!H$6</f>
        <v>0</v>
      </c>
      <c r="D76" s="26"/>
    </row>
    <row r="77" spans="2:4" ht="15">
      <c r="B77" s="21" t="s">
        <v>112</v>
      </c>
      <c r="C77" s="25">
        <f>'część (57)'!H$6</f>
        <v>0</v>
      </c>
      <c r="D77" s="26"/>
    </row>
    <row r="78" spans="2:4" ht="15">
      <c r="B78" s="21" t="s">
        <v>113</v>
      </c>
      <c r="C78" s="25">
        <f>'część (58)'!H$6</f>
        <v>0</v>
      </c>
      <c r="D78" s="26"/>
    </row>
    <row r="79" spans="2:4" ht="12.75" customHeight="1">
      <c r="B79" s="21" t="s">
        <v>185</v>
      </c>
      <c r="C79" s="25">
        <f>'część (59)'!H$6</f>
        <v>0</v>
      </c>
      <c r="D79" s="26"/>
    </row>
    <row r="80" spans="2:4" ht="15" customHeight="1">
      <c r="B80" s="21" t="s">
        <v>186</v>
      </c>
      <c r="C80" s="25">
        <f>'część (60)'!H$6</f>
        <v>0</v>
      </c>
      <c r="D80" s="26"/>
    </row>
    <row r="81" spans="2:4" ht="17.25" customHeight="1">
      <c r="B81" s="21" t="s">
        <v>187</v>
      </c>
      <c r="C81" s="25">
        <f>'część (61)'!H$6</f>
        <v>0</v>
      </c>
      <c r="D81" s="26"/>
    </row>
    <row r="82" spans="2:4" ht="15.75" customHeight="1">
      <c r="B82" s="21" t="s">
        <v>188</v>
      </c>
      <c r="C82" s="25">
        <f>'część (62)'!H$6</f>
        <v>0</v>
      </c>
      <c r="D82" s="26"/>
    </row>
    <row r="83" spans="2:4" ht="15">
      <c r="B83" s="21" t="s">
        <v>189</v>
      </c>
      <c r="C83" s="25">
        <f>'część (63)'!H$6</f>
        <v>0</v>
      </c>
      <c r="D83" s="26"/>
    </row>
    <row r="84" spans="2:4" ht="15.75" customHeight="1">
      <c r="B84" s="21" t="s">
        <v>190</v>
      </c>
      <c r="C84" s="25">
        <f>'część (64)'!H$6</f>
        <v>0</v>
      </c>
      <c r="D84" s="26"/>
    </row>
    <row r="85" spans="3:4" ht="2.25" customHeight="1">
      <c r="C85" s="40"/>
      <c r="D85" s="26"/>
    </row>
    <row r="86" spans="3:4" ht="2.25" customHeight="1">
      <c r="C86" s="40"/>
      <c r="D86" s="26"/>
    </row>
    <row r="87" spans="3:4" ht="0.75" customHeight="1">
      <c r="C87" s="40"/>
      <c r="D87" s="26"/>
    </row>
    <row r="88" spans="3:4" ht="6" customHeight="1">
      <c r="C88" s="40"/>
      <c r="D88" s="26"/>
    </row>
    <row r="89" spans="3:4" ht="5.25" customHeight="1">
      <c r="C89" s="40"/>
      <c r="D89" s="26"/>
    </row>
    <row r="90" spans="1:4" ht="82.5" customHeight="1">
      <c r="A90" s="9" t="s">
        <v>4</v>
      </c>
      <c r="B90" s="125" t="s">
        <v>178</v>
      </c>
      <c r="C90" s="125"/>
      <c r="D90" s="125"/>
    </row>
    <row r="91" spans="1:4" ht="15.75" customHeight="1">
      <c r="A91" s="9" t="s">
        <v>5</v>
      </c>
      <c r="B91" s="130" t="s">
        <v>162</v>
      </c>
      <c r="C91" s="130"/>
      <c r="D91" s="130"/>
    </row>
    <row r="92" spans="1:4" ht="33" customHeight="1">
      <c r="A92" s="9" t="s">
        <v>6</v>
      </c>
      <c r="B92" s="126" t="s">
        <v>181</v>
      </c>
      <c r="C92" s="126"/>
      <c r="D92" s="126"/>
    </row>
    <row r="93" spans="1:4" ht="30" customHeight="1">
      <c r="A93" s="9" t="s">
        <v>58</v>
      </c>
      <c r="B93" s="126" t="s">
        <v>180</v>
      </c>
      <c r="C93" s="126"/>
      <c r="D93" s="126"/>
    </row>
    <row r="94" spans="1:4" s="27" customFormat="1" ht="73.5" customHeight="1">
      <c r="A94" s="9" t="s">
        <v>89</v>
      </c>
      <c r="B94" s="115" t="s">
        <v>640</v>
      </c>
      <c r="C94" s="115"/>
      <c r="D94" s="115"/>
    </row>
    <row r="95" spans="1:4" s="27" customFormat="1" ht="64.5" customHeight="1">
      <c r="A95" s="9" t="s">
        <v>7</v>
      </c>
      <c r="B95" s="115" t="s">
        <v>641</v>
      </c>
      <c r="C95" s="115"/>
      <c r="D95" s="115"/>
    </row>
    <row r="96" spans="1:4" s="27" customFormat="1" ht="78" customHeight="1">
      <c r="A96" s="9" t="s">
        <v>8</v>
      </c>
      <c r="B96" s="115" t="s">
        <v>191</v>
      </c>
      <c r="C96" s="115"/>
      <c r="D96" s="115"/>
    </row>
    <row r="97" spans="1:4" ht="31.5" customHeight="1">
      <c r="A97" s="9" t="s">
        <v>21</v>
      </c>
      <c r="B97" s="115" t="s">
        <v>24</v>
      </c>
      <c r="C97" s="115"/>
      <c r="D97" s="115"/>
    </row>
    <row r="98" spans="1:4" ht="30" customHeight="1">
      <c r="A98" s="9" t="s">
        <v>88</v>
      </c>
      <c r="B98" s="116" t="s">
        <v>59</v>
      </c>
      <c r="C98" s="116"/>
      <c r="D98" s="116"/>
    </row>
    <row r="99" spans="1:4" ht="28.5" customHeight="1">
      <c r="A99" s="9" t="s">
        <v>1</v>
      </c>
      <c r="B99" s="115" t="s">
        <v>60</v>
      </c>
      <c r="C99" s="115"/>
      <c r="D99" s="115"/>
    </row>
    <row r="100" spans="1:4" ht="33.75" customHeight="1">
      <c r="A100" s="9" t="s">
        <v>0</v>
      </c>
      <c r="B100" s="115" t="s">
        <v>122</v>
      </c>
      <c r="C100" s="115"/>
      <c r="D100" s="115"/>
    </row>
    <row r="101" spans="2:4" ht="33.75" customHeight="1">
      <c r="B101" s="115" t="s">
        <v>120</v>
      </c>
      <c r="C101" s="115"/>
      <c r="D101" s="115"/>
    </row>
    <row r="102" spans="2:4" ht="22.5" customHeight="1">
      <c r="B102" s="122" t="s">
        <v>121</v>
      </c>
      <c r="C102" s="122"/>
      <c r="D102" s="122"/>
    </row>
    <row r="103" spans="1:4" ht="18" customHeight="1">
      <c r="A103" s="9" t="s">
        <v>91</v>
      </c>
      <c r="B103" s="4" t="s">
        <v>9</v>
      </c>
      <c r="C103" s="1"/>
      <c r="D103" s="9"/>
    </row>
    <row r="104" spans="1:4" ht="18" customHeight="1">
      <c r="A104" s="29"/>
      <c r="B104" s="117" t="s">
        <v>22</v>
      </c>
      <c r="C104" s="118"/>
      <c r="D104" s="119"/>
    </row>
    <row r="105" spans="2:4" ht="18" customHeight="1">
      <c r="B105" s="117" t="s">
        <v>10</v>
      </c>
      <c r="C105" s="119"/>
      <c r="D105" s="21"/>
    </row>
    <row r="106" spans="2:4" ht="18" customHeight="1">
      <c r="B106" s="131"/>
      <c r="C106" s="132"/>
      <c r="D106" s="21"/>
    </row>
    <row r="107" spans="2:4" ht="18" customHeight="1">
      <c r="B107" s="131"/>
      <c r="C107" s="132"/>
      <c r="D107" s="21"/>
    </row>
    <row r="108" spans="2:4" ht="18" customHeight="1">
      <c r="B108" s="131"/>
      <c r="C108" s="132"/>
      <c r="D108" s="21"/>
    </row>
    <row r="109" spans="2:4" ht="9.75" customHeight="1">
      <c r="B109" s="31" t="s">
        <v>12</v>
      </c>
      <c r="C109" s="31"/>
      <c r="D109" s="7"/>
    </row>
    <row r="110" spans="2:4" ht="18" customHeight="1">
      <c r="B110" s="117" t="s">
        <v>23</v>
      </c>
      <c r="C110" s="118"/>
      <c r="D110" s="119"/>
    </row>
    <row r="111" spans="2:4" ht="18" customHeight="1">
      <c r="B111" s="32" t="s">
        <v>10</v>
      </c>
      <c r="C111" s="30" t="s">
        <v>11</v>
      </c>
      <c r="D111" s="33" t="s">
        <v>13</v>
      </c>
    </row>
    <row r="112" spans="2:4" ht="18" customHeight="1">
      <c r="B112" s="34"/>
      <c r="C112" s="30"/>
      <c r="D112" s="35"/>
    </row>
    <row r="113" spans="2:4" ht="18" customHeight="1">
      <c r="B113" s="34"/>
      <c r="C113" s="30"/>
      <c r="D113" s="35"/>
    </row>
    <row r="114" spans="2:4" ht="7.5" customHeight="1">
      <c r="B114" s="31"/>
      <c r="C114" s="31"/>
      <c r="D114" s="7"/>
    </row>
    <row r="115" spans="2:4" ht="18" customHeight="1">
      <c r="B115" s="117" t="s">
        <v>25</v>
      </c>
      <c r="C115" s="118"/>
      <c r="D115" s="119"/>
    </row>
    <row r="116" spans="2:4" ht="18" customHeight="1">
      <c r="B116" s="117" t="s">
        <v>14</v>
      </c>
      <c r="C116" s="119"/>
      <c r="D116" s="21"/>
    </row>
    <row r="117" spans="2:4" ht="18" customHeight="1">
      <c r="B117" s="129"/>
      <c r="C117" s="129"/>
      <c r="D117" s="21"/>
    </row>
    <row r="118" spans="2:4" ht="34.5" customHeight="1">
      <c r="B118" s="20"/>
      <c r="C118" s="28"/>
      <c r="D118" s="28"/>
    </row>
  </sheetData>
  <sheetProtection/>
  <mergeCells count="33">
    <mergeCell ref="B105:C105"/>
    <mergeCell ref="B117:C117"/>
    <mergeCell ref="B106:C106"/>
    <mergeCell ref="B107:C107"/>
    <mergeCell ref="B108:C108"/>
    <mergeCell ref="B110:D110"/>
    <mergeCell ref="B116:C116"/>
    <mergeCell ref="B115:D115"/>
    <mergeCell ref="C6:D6"/>
    <mergeCell ref="C13:D13"/>
    <mergeCell ref="B95:D95"/>
    <mergeCell ref="C11:D11"/>
    <mergeCell ref="C14:D14"/>
    <mergeCell ref="C8:D8"/>
    <mergeCell ref="B92:D92"/>
    <mergeCell ref="B91:D91"/>
    <mergeCell ref="B94:D94"/>
    <mergeCell ref="C16:D16"/>
    <mergeCell ref="C9:D9"/>
    <mergeCell ref="C10:D10"/>
    <mergeCell ref="C12:D12"/>
    <mergeCell ref="B96:D96"/>
    <mergeCell ref="B90:D90"/>
    <mergeCell ref="B18:D18"/>
    <mergeCell ref="B93:D93"/>
    <mergeCell ref="B99:D99"/>
    <mergeCell ref="B98:D98"/>
    <mergeCell ref="B101:D101"/>
    <mergeCell ref="B100:D100"/>
    <mergeCell ref="B104:D104"/>
    <mergeCell ref="C15:D15"/>
    <mergeCell ref="B97:D97"/>
    <mergeCell ref="B102:D10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227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228</v>
      </c>
      <c r="C11" s="37" t="s">
        <v>225</v>
      </c>
      <c r="D11" s="37" t="s">
        <v>226</v>
      </c>
      <c r="E11" s="38">
        <v>360</v>
      </c>
      <c r="F11" s="14" t="s">
        <v>163</v>
      </c>
      <c r="G11" s="15" t="s">
        <v>154</v>
      </c>
      <c r="H11" s="73"/>
      <c r="I11" s="73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3" t="s">
        <v>199</v>
      </c>
      <c r="C13" s="133"/>
      <c r="D13" s="133"/>
      <c r="E13" s="133"/>
      <c r="F13" s="133"/>
      <c r="G13" s="133"/>
      <c r="Q13" s="1"/>
    </row>
    <row r="14" s="2" customFormat="1" ht="15" hidden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133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231</v>
      </c>
      <c r="C11" s="37" t="s">
        <v>229</v>
      </c>
      <c r="D11" s="37" t="s">
        <v>230</v>
      </c>
      <c r="E11" s="38">
        <v>500</v>
      </c>
      <c r="F11" s="14" t="s">
        <v>90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6"/>
      <c r="C12" s="46"/>
      <c r="D12" s="46"/>
      <c r="E12" s="96"/>
      <c r="F12" s="9"/>
      <c r="G12" s="48"/>
      <c r="H12" s="48"/>
      <c r="I12" s="48"/>
      <c r="J12" s="49"/>
      <c r="K12" s="48"/>
      <c r="L12" s="48"/>
      <c r="M12" s="48"/>
      <c r="N12" s="50"/>
    </row>
    <row r="13" spans="2:17" ht="21" customHeight="1">
      <c r="B13" s="137" t="s">
        <v>199</v>
      </c>
      <c r="C13" s="137"/>
      <c r="D13" s="137"/>
      <c r="E13" s="137"/>
      <c r="F13" s="13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630</v>
      </c>
      <c r="C11" s="37" t="s">
        <v>148</v>
      </c>
      <c r="D11" s="37" t="s">
        <v>639</v>
      </c>
      <c r="E11" s="38">
        <v>50400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37" t="s">
        <v>631</v>
      </c>
      <c r="C12" s="37" t="s">
        <v>170</v>
      </c>
      <c r="D12" s="37" t="s">
        <v>639</v>
      </c>
      <c r="E12" s="38">
        <v>10080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5">
      <c r="Q13" s="1"/>
    </row>
    <row r="14" spans="2:17" ht="17.25" customHeight="1">
      <c r="B14" s="133" t="s">
        <v>232</v>
      </c>
      <c r="C14" s="133"/>
      <c r="D14" s="133"/>
      <c r="E14" s="133"/>
      <c r="F14" s="133"/>
      <c r="G14" s="133"/>
      <c r="Q14" s="1"/>
    </row>
    <row r="15" spans="2:17" ht="15">
      <c r="B15" s="133" t="s">
        <v>233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Q15" s="1"/>
    </row>
    <row r="16" spans="2:17" ht="15">
      <c r="B16" s="137" t="s">
        <v>234</v>
      </c>
      <c r="C16" s="137"/>
      <c r="D16" s="137"/>
      <c r="E16" s="137"/>
      <c r="F16" s="137"/>
      <c r="G16" s="2"/>
      <c r="H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5">
    <mergeCell ref="G2:I2"/>
    <mergeCell ref="H6:I6"/>
    <mergeCell ref="B14:G14"/>
    <mergeCell ref="B15:M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133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98" t="s">
        <v>3</v>
      </c>
      <c r="B11" s="21" t="s">
        <v>238</v>
      </c>
      <c r="C11" s="21" t="s">
        <v>236</v>
      </c>
      <c r="D11" s="21" t="s">
        <v>237</v>
      </c>
      <c r="E11" s="100">
        <v>1200</v>
      </c>
      <c r="F11" s="21" t="s">
        <v>90</v>
      </c>
      <c r="G11" s="15" t="s">
        <v>115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98" t="s">
        <v>4</v>
      </c>
      <c r="B12" s="21" t="s">
        <v>238</v>
      </c>
      <c r="C12" s="21" t="s">
        <v>169</v>
      </c>
      <c r="D12" s="21" t="s">
        <v>237</v>
      </c>
      <c r="E12" s="100">
        <v>1200</v>
      </c>
      <c r="F12" s="21" t="s">
        <v>90</v>
      </c>
      <c r="G12" s="15" t="s">
        <v>115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6.5" customHeight="1">
      <c r="A13" s="98" t="s">
        <v>5</v>
      </c>
      <c r="B13" s="37" t="s">
        <v>238</v>
      </c>
      <c r="C13" s="37" t="s">
        <v>134</v>
      </c>
      <c r="D13" s="37" t="s">
        <v>237</v>
      </c>
      <c r="E13" s="104">
        <v>1200</v>
      </c>
      <c r="F13" s="21" t="s">
        <v>90</v>
      </c>
      <c r="G13" s="15" t="s">
        <v>115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3" t="s">
        <v>152</v>
      </c>
      <c r="C15" s="133"/>
      <c r="D15" s="133"/>
      <c r="E15" s="133"/>
      <c r="F15" s="133"/>
      <c r="G15" s="133"/>
      <c r="Q15" s="1"/>
    </row>
    <row r="16" spans="2:17" ht="15">
      <c r="B16" s="2"/>
      <c r="Q16" s="1"/>
    </row>
    <row r="17" spans="2:17" ht="15">
      <c r="B17" s="2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64" ht="15">
      <c r="Q64" s="1"/>
    </row>
    <row r="65" ht="15">
      <c r="Q65" s="1"/>
    </row>
    <row r="66" ht="15">
      <c r="Q66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627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>
      <c r="A11" s="21" t="s">
        <v>3</v>
      </c>
      <c r="B11" s="37" t="s">
        <v>241</v>
      </c>
      <c r="C11" s="37" t="s">
        <v>135</v>
      </c>
      <c r="D11" s="37" t="s">
        <v>242</v>
      </c>
      <c r="E11" s="75">
        <v>40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3"/>
      <c r="C13" s="133"/>
      <c r="D13" s="133"/>
      <c r="E13" s="133"/>
      <c r="F13" s="133"/>
      <c r="G13" s="133"/>
      <c r="Q13" s="1"/>
    </row>
    <row r="14" spans="2:17" ht="21" customHeight="1">
      <c r="B14" s="133"/>
      <c r="C14" s="133"/>
      <c r="D14" s="133"/>
      <c r="E14" s="133"/>
      <c r="F14" s="133"/>
      <c r="G14" s="133"/>
      <c r="Q14" s="1"/>
    </row>
    <row r="15" spans="2:17" ht="20.25" customHeight="1">
      <c r="B15" s="133"/>
      <c r="C15" s="133"/>
      <c r="D15" s="133"/>
      <c r="E15" s="133"/>
      <c r="F15" s="133"/>
      <c r="G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8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4.5" customHeight="1">
      <c r="A11" s="21" t="s">
        <v>3</v>
      </c>
      <c r="B11" s="37" t="s">
        <v>239</v>
      </c>
      <c r="C11" s="37" t="s">
        <v>167</v>
      </c>
      <c r="D11" s="37" t="s">
        <v>240</v>
      </c>
      <c r="E11" s="38">
        <v>2300</v>
      </c>
      <c r="F11" s="14" t="s">
        <v>632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3"/>
      <c r="C13" s="133"/>
      <c r="D13" s="133"/>
      <c r="E13" s="133"/>
      <c r="F13" s="133"/>
      <c r="G13" s="133"/>
      <c r="H13" s="13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view="pageBreakPreview" zoomScale="80" zoomScaleNormal="80" zoomScaleSheetLayoutView="80" zoomScalePageLayoutView="80" workbookViewId="0" topLeftCell="A6">
      <selection activeCell="IV29" sqref="IV29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.75" customHeight="1">
      <c r="A11" s="21" t="s">
        <v>3</v>
      </c>
      <c r="B11" s="37" t="s">
        <v>243</v>
      </c>
      <c r="C11" s="37" t="s">
        <v>167</v>
      </c>
      <c r="D11" s="37" t="s">
        <v>240</v>
      </c>
      <c r="E11" s="38">
        <v>150</v>
      </c>
      <c r="F11" s="114" t="s">
        <v>632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" customHeight="1">
      <c r="B13" s="133" t="s">
        <v>244</v>
      </c>
      <c r="C13" s="133"/>
      <c r="D13" s="133"/>
      <c r="E13" s="133"/>
      <c r="F13" s="133"/>
      <c r="G13" s="133"/>
      <c r="H13" s="133"/>
      <c r="Q13" s="1"/>
    </row>
    <row r="14" spans="2:17" ht="22.5" customHeight="1">
      <c r="B14" s="133"/>
      <c r="C14" s="133"/>
      <c r="D14" s="133"/>
      <c r="E14" s="133"/>
      <c r="F14" s="133"/>
      <c r="G14" s="13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</sheetData>
  <sheetProtection/>
  <mergeCells count="4">
    <mergeCell ref="G2:I2"/>
    <mergeCell ref="H6:I6"/>
    <mergeCell ref="B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0">
      <selection activeCell="IV29" sqref="IV29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SUM(N11:N43)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306</v>
      </c>
      <c r="C11" s="37" t="s">
        <v>129</v>
      </c>
      <c r="D11" s="37" t="s">
        <v>138</v>
      </c>
      <c r="E11" s="38">
        <v>1200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21" t="s">
        <v>4</v>
      </c>
      <c r="B12" s="37" t="s">
        <v>306</v>
      </c>
      <c r="C12" s="37" t="s">
        <v>156</v>
      </c>
      <c r="D12" s="37" t="s">
        <v>138</v>
      </c>
      <c r="E12" s="38">
        <v>5000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 aca="true" t="shared" si="0" ref="L12:L43">IF(K12=0,"0,00",IF(K12&gt;0,ROUND(E12/K12,2)))</f>
        <v>0,00</v>
      </c>
      <c r="M12" s="15"/>
      <c r="N12" s="17">
        <f aca="true" t="shared" si="1" ref="N12:N43">ROUND(L12*ROUND(M12,2),2)</f>
        <v>0</v>
      </c>
    </row>
    <row r="13" spans="1:14" ht="51" customHeight="1">
      <c r="A13" s="21" t="s">
        <v>5</v>
      </c>
      <c r="B13" s="37" t="s">
        <v>306</v>
      </c>
      <c r="C13" s="37" t="s">
        <v>135</v>
      </c>
      <c r="D13" s="37" t="s">
        <v>138</v>
      </c>
      <c r="E13" s="38">
        <v>1200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51" customHeight="1">
      <c r="A14" s="21" t="s">
        <v>6</v>
      </c>
      <c r="B14" s="37" t="s">
        <v>255</v>
      </c>
      <c r="C14" s="37" t="s">
        <v>205</v>
      </c>
      <c r="D14" s="37" t="s">
        <v>138</v>
      </c>
      <c r="E14" s="38">
        <v>10800</v>
      </c>
      <c r="F14" s="14" t="s">
        <v>90</v>
      </c>
      <c r="G14" s="15" t="s">
        <v>115</v>
      </c>
      <c r="H14" s="73"/>
      <c r="I14" s="73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51" customHeight="1">
      <c r="A15" s="21" t="s">
        <v>58</v>
      </c>
      <c r="B15" s="37" t="s">
        <v>255</v>
      </c>
      <c r="C15" s="37" t="s">
        <v>256</v>
      </c>
      <c r="D15" s="37" t="s">
        <v>257</v>
      </c>
      <c r="E15" s="38">
        <v>40</v>
      </c>
      <c r="F15" s="14" t="s">
        <v>90</v>
      </c>
      <c r="G15" s="15" t="s">
        <v>115</v>
      </c>
      <c r="H15" s="73"/>
      <c r="I15" s="73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51" customHeight="1">
      <c r="A16" s="21" t="s">
        <v>89</v>
      </c>
      <c r="B16" s="37" t="s">
        <v>258</v>
      </c>
      <c r="C16" s="37" t="s">
        <v>136</v>
      </c>
      <c r="D16" s="37" t="s">
        <v>138</v>
      </c>
      <c r="E16" s="38">
        <v>10800</v>
      </c>
      <c r="F16" s="14" t="s">
        <v>90</v>
      </c>
      <c r="G16" s="15" t="s">
        <v>115</v>
      </c>
      <c r="H16" s="73"/>
      <c r="I16" s="73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51" customHeight="1">
      <c r="A17" s="21" t="s">
        <v>7</v>
      </c>
      <c r="B17" s="37" t="s">
        <v>259</v>
      </c>
      <c r="C17" s="37" t="s">
        <v>260</v>
      </c>
      <c r="D17" s="37" t="s">
        <v>261</v>
      </c>
      <c r="E17" s="38">
        <v>40</v>
      </c>
      <c r="F17" s="14" t="s">
        <v>90</v>
      </c>
      <c r="G17" s="15" t="s">
        <v>115</v>
      </c>
      <c r="H17" s="73"/>
      <c r="I17" s="73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51" customHeight="1">
      <c r="A18" s="21" t="s">
        <v>8</v>
      </c>
      <c r="B18" s="37" t="s">
        <v>262</v>
      </c>
      <c r="C18" s="37" t="s">
        <v>146</v>
      </c>
      <c r="D18" s="37" t="s">
        <v>138</v>
      </c>
      <c r="E18" s="38">
        <v>9000</v>
      </c>
      <c r="F18" s="14" t="s">
        <v>90</v>
      </c>
      <c r="G18" s="15" t="s">
        <v>115</v>
      </c>
      <c r="H18" s="73"/>
      <c r="I18" s="73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51" customHeight="1">
      <c r="A19" s="21" t="s">
        <v>21</v>
      </c>
      <c r="B19" s="37" t="s">
        <v>263</v>
      </c>
      <c r="C19" s="37" t="s">
        <v>136</v>
      </c>
      <c r="D19" s="37" t="s">
        <v>138</v>
      </c>
      <c r="E19" s="38">
        <v>2500</v>
      </c>
      <c r="F19" s="14" t="s">
        <v>90</v>
      </c>
      <c r="G19" s="15" t="s">
        <v>115</v>
      </c>
      <c r="H19" s="73"/>
      <c r="I19" s="73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spans="1:14" ht="51" customHeight="1">
      <c r="A20" s="21" t="s">
        <v>88</v>
      </c>
      <c r="B20" s="37" t="s">
        <v>264</v>
      </c>
      <c r="C20" s="37" t="s">
        <v>151</v>
      </c>
      <c r="D20" s="37" t="s">
        <v>265</v>
      </c>
      <c r="E20" s="38">
        <v>1000</v>
      </c>
      <c r="F20" s="14" t="s">
        <v>90</v>
      </c>
      <c r="G20" s="15" t="s">
        <v>115</v>
      </c>
      <c r="H20" s="73"/>
      <c r="I20" s="73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51" customHeight="1">
      <c r="A21" s="21" t="s">
        <v>1</v>
      </c>
      <c r="B21" s="37" t="s">
        <v>266</v>
      </c>
      <c r="C21" s="37" t="s">
        <v>137</v>
      </c>
      <c r="D21" s="37" t="s">
        <v>138</v>
      </c>
      <c r="E21" s="38">
        <v>70200</v>
      </c>
      <c r="F21" s="14" t="s">
        <v>90</v>
      </c>
      <c r="G21" s="15" t="s">
        <v>115</v>
      </c>
      <c r="H21" s="73"/>
      <c r="I21" s="73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51" customHeight="1">
      <c r="A22" s="21" t="s">
        <v>0</v>
      </c>
      <c r="B22" s="37" t="s">
        <v>267</v>
      </c>
      <c r="C22" s="37" t="s">
        <v>169</v>
      </c>
      <c r="D22" s="37" t="s">
        <v>268</v>
      </c>
      <c r="E22" s="38">
        <v>60</v>
      </c>
      <c r="F22" s="14" t="s">
        <v>90</v>
      </c>
      <c r="G22" s="15" t="s">
        <v>115</v>
      </c>
      <c r="H22" s="73"/>
      <c r="I22" s="73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51" customHeight="1">
      <c r="A23" s="21" t="s">
        <v>91</v>
      </c>
      <c r="B23" s="37" t="s">
        <v>305</v>
      </c>
      <c r="C23" s="37" t="s">
        <v>269</v>
      </c>
      <c r="D23" s="37" t="s">
        <v>270</v>
      </c>
      <c r="E23" s="38">
        <v>1620</v>
      </c>
      <c r="F23" s="14" t="s">
        <v>90</v>
      </c>
      <c r="G23" s="15" t="s">
        <v>115</v>
      </c>
      <c r="H23" s="73"/>
      <c r="I23" s="73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51" customHeight="1">
      <c r="A24" s="21" t="s">
        <v>92</v>
      </c>
      <c r="B24" s="37" t="s">
        <v>305</v>
      </c>
      <c r="C24" s="37" t="s">
        <v>271</v>
      </c>
      <c r="D24" s="37" t="s">
        <v>270</v>
      </c>
      <c r="E24" s="38">
        <v>1620</v>
      </c>
      <c r="F24" s="14" t="s">
        <v>90</v>
      </c>
      <c r="G24" s="15" t="s">
        <v>115</v>
      </c>
      <c r="H24" s="73"/>
      <c r="I24" s="73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51" customHeight="1">
      <c r="A25" s="21" t="s">
        <v>93</v>
      </c>
      <c r="B25" s="37" t="s">
        <v>272</v>
      </c>
      <c r="C25" s="37" t="s">
        <v>273</v>
      </c>
      <c r="D25" s="37" t="s">
        <v>261</v>
      </c>
      <c r="E25" s="38">
        <v>50</v>
      </c>
      <c r="F25" s="14" t="s">
        <v>90</v>
      </c>
      <c r="G25" s="15" t="s">
        <v>115</v>
      </c>
      <c r="H25" s="73"/>
      <c r="I25" s="73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51" customHeight="1">
      <c r="A26" s="21" t="s">
        <v>94</v>
      </c>
      <c r="B26" s="37" t="s">
        <v>274</v>
      </c>
      <c r="C26" s="37" t="s">
        <v>275</v>
      </c>
      <c r="D26" s="37" t="s">
        <v>276</v>
      </c>
      <c r="E26" s="38">
        <v>8300</v>
      </c>
      <c r="F26" s="14" t="s">
        <v>90</v>
      </c>
      <c r="G26" s="15" t="s">
        <v>115</v>
      </c>
      <c r="H26" s="73"/>
      <c r="I26" s="73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spans="1:14" ht="51" customHeight="1">
      <c r="A27" s="21" t="s">
        <v>95</v>
      </c>
      <c r="B27" s="37" t="s">
        <v>277</v>
      </c>
      <c r="C27" s="37" t="s">
        <v>147</v>
      </c>
      <c r="D27" s="37" t="s">
        <v>138</v>
      </c>
      <c r="E27" s="38">
        <v>18000</v>
      </c>
      <c r="F27" s="14" t="s">
        <v>90</v>
      </c>
      <c r="G27" s="15" t="s">
        <v>115</v>
      </c>
      <c r="H27" s="73"/>
      <c r="I27" s="73"/>
      <c r="J27" s="16"/>
      <c r="K27" s="15"/>
      <c r="L27" s="15" t="str">
        <f t="shared" si="0"/>
        <v>0,00</v>
      </c>
      <c r="M27" s="15"/>
      <c r="N27" s="17">
        <f t="shared" si="1"/>
        <v>0</v>
      </c>
    </row>
    <row r="28" spans="1:14" ht="51" customHeight="1">
      <c r="A28" s="21" t="s">
        <v>96</v>
      </c>
      <c r="B28" s="37" t="s">
        <v>278</v>
      </c>
      <c r="C28" s="37" t="s">
        <v>279</v>
      </c>
      <c r="D28" s="37" t="s">
        <v>280</v>
      </c>
      <c r="E28" s="38">
        <v>20</v>
      </c>
      <c r="F28" s="14" t="s">
        <v>90</v>
      </c>
      <c r="G28" s="15" t="s">
        <v>115</v>
      </c>
      <c r="H28" s="73"/>
      <c r="I28" s="73"/>
      <c r="J28" s="16"/>
      <c r="K28" s="15"/>
      <c r="L28" s="15" t="str">
        <f t="shared" si="0"/>
        <v>0,00</v>
      </c>
      <c r="M28" s="15"/>
      <c r="N28" s="17">
        <f t="shared" si="1"/>
        <v>0</v>
      </c>
    </row>
    <row r="29" spans="1:14" ht="51" customHeight="1">
      <c r="A29" s="21" t="s">
        <v>97</v>
      </c>
      <c r="B29" s="37" t="s">
        <v>281</v>
      </c>
      <c r="C29" s="37" t="s">
        <v>282</v>
      </c>
      <c r="D29" s="37" t="s">
        <v>283</v>
      </c>
      <c r="E29" s="38">
        <v>360</v>
      </c>
      <c r="F29" s="14" t="s">
        <v>90</v>
      </c>
      <c r="G29" s="15" t="s">
        <v>115</v>
      </c>
      <c r="H29" s="73"/>
      <c r="I29" s="73"/>
      <c r="J29" s="16"/>
      <c r="K29" s="15"/>
      <c r="L29" s="15" t="str">
        <f t="shared" si="0"/>
        <v>0,00</v>
      </c>
      <c r="M29" s="15"/>
      <c r="N29" s="17">
        <f t="shared" si="1"/>
        <v>0</v>
      </c>
    </row>
    <row r="30" spans="1:14" ht="51" customHeight="1">
      <c r="A30" s="21" t="s">
        <v>98</v>
      </c>
      <c r="B30" s="37" t="s">
        <v>284</v>
      </c>
      <c r="C30" s="37" t="s">
        <v>285</v>
      </c>
      <c r="D30" s="37" t="s">
        <v>286</v>
      </c>
      <c r="E30" s="38">
        <v>1600</v>
      </c>
      <c r="F30" s="14" t="s">
        <v>90</v>
      </c>
      <c r="G30" s="15" t="s">
        <v>115</v>
      </c>
      <c r="H30" s="73"/>
      <c r="I30" s="73"/>
      <c r="J30" s="16"/>
      <c r="K30" s="15"/>
      <c r="L30" s="15" t="str">
        <f t="shared" si="0"/>
        <v>0,00</v>
      </c>
      <c r="M30" s="15"/>
      <c r="N30" s="17">
        <f t="shared" si="1"/>
        <v>0</v>
      </c>
    </row>
    <row r="31" spans="1:14" ht="51" customHeight="1">
      <c r="A31" s="21" t="s">
        <v>124</v>
      </c>
      <c r="B31" s="37" t="s">
        <v>287</v>
      </c>
      <c r="C31" s="37" t="s">
        <v>170</v>
      </c>
      <c r="D31" s="37" t="s">
        <v>138</v>
      </c>
      <c r="E31" s="38">
        <v>600</v>
      </c>
      <c r="F31" s="14" t="s">
        <v>90</v>
      </c>
      <c r="G31" s="15" t="s">
        <v>115</v>
      </c>
      <c r="H31" s="73"/>
      <c r="I31" s="73"/>
      <c r="J31" s="16"/>
      <c r="K31" s="15"/>
      <c r="L31" s="15" t="str">
        <f t="shared" si="0"/>
        <v>0,00</v>
      </c>
      <c r="M31" s="15"/>
      <c r="N31" s="17">
        <f t="shared" si="1"/>
        <v>0</v>
      </c>
    </row>
    <row r="32" spans="1:14" ht="51" customHeight="1">
      <c r="A32" s="21" t="s">
        <v>125</v>
      </c>
      <c r="B32" s="37" t="s">
        <v>288</v>
      </c>
      <c r="C32" s="37" t="s">
        <v>289</v>
      </c>
      <c r="D32" s="37" t="s">
        <v>140</v>
      </c>
      <c r="E32" s="38">
        <v>500</v>
      </c>
      <c r="F32" s="14" t="s">
        <v>90</v>
      </c>
      <c r="G32" s="15" t="s">
        <v>115</v>
      </c>
      <c r="H32" s="73"/>
      <c r="I32" s="73"/>
      <c r="J32" s="16"/>
      <c r="K32" s="15"/>
      <c r="L32" s="15" t="str">
        <f t="shared" si="0"/>
        <v>0,00</v>
      </c>
      <c r="M32" s="15"/>
      <c r="N32" s="17">
        <f t="shared" si="1"/>
        <v>0</v>
      </c>
    </row>
    <row r="33" spans="1:14" ht="51" customHeight="1">
      <c r="A33" s="21" t="s">
        <v>126</v>
      </c>
      <c r="B33" s="37" t="s">
        <v>304</v>
      </c>
      <c r="C33" s="37" t="s">
        <v>136</v>
      </c>
      <c r="D33" s="37" t="s">
        <v>290</v>
      </c>
      <c r="E33" s="38">
        <v>6000</v>
      </c>
      <c r="F33" s="14" t="s">
        <v>90</v>
      </c>
      <c r="G33" s="15" t="s">
        <v>115</v>
      </c>
      <c r="H33" s="73"/>
      <c r="I33" s="73"/>
      <c r="J33" s="16"/>
      <c r="K33" s="15"/>
      <c r="L33" s="15" t="str">
        <f t="shared" si="0"/>
        <v>0,00</v>
      </c>
      <c r="M33" s="15"/>
      <c r="N33" s="17">
        <f t="shared" si="1"/>
        <v>0</v>
      </c>
    </row>
    <row r="34" spans="1:14" ht="51" customHeight="1">
      <c r="A34" s="21" t="s">
        <v>245</v>
      </c>
      <c r="B34" s="37" t="s">
        <v>304</v>
      </c>
      <c r="C34" s="37" t="s">
        <v>129</v>
      </c>
      <c r="D34" s="37" t="s">
        <v>290</v>
      </c>
      <c r="E34" s="38">
        <v>3000</v>
      </c>
      <c r="F34" s="14" t="s">
        <v>90</v>
      </c>
      <c r="G34" s="15" t="s">
        <v>115</v>
      </c>
      <c r="H34" s="73"/>
      <c r="I34" s="73"/>
      <c r="J34" s="16"/>
      <c r="K34" s="15"/>
      <c r="L34" s="15" t="str">
        <f t="shared" si="0"/>
        <v>0,00</v>
      </c>
      <c r="M34" s="15"/>
      <c r="N34" s="17">
        <f t="shared" si="1"/>
        <v>0</v>
      </c>
    </row>
    <row r="35" spans="1:14" ht="51" customHeight="1">
      <c r="A35" s="21" t="s">
        <v>246</v>
      </c>
      <c r="B35" s="37" t="s">
        <v>291</v>
      </c>
      <c r="C35" s="37" t="s">
        <v>292</v>
      </c>
      <c r="D35" s="37" t="s">
        <v>293</v>
      </c>
      <c r="E35" s="38">
        <v>1800</v>
      </c>
      <c r="F35" s="14" t="s">
        <v>90</v>
      </c>
      <c r="G35" s="15" t="s">
        <v>115</v>
      </c>
      <c r="H35" s="73"/>
      <c r="I35" s="73"/>
      <c r="J35" s="16"/>
      <c r="K35" s="15"/>
      <c r="L35" s="15" t="str">
        <f t="shared" si="0"/>
        <v>0,00</v>
      </c>
      <c r="M35" s="15"/>
      <c r="N35" s="17">
        <f t="shared" si="1"/>
        <v>0</v>
      </c>
    </row>
    <row r="36" spans="1:14" ht="51" customHeight="1">
      <c r="A36" s="21" t="s">
        <v>247</v>
      </c>
      <c r="B36" s="37" t="s">
        <v>168</v>
      </c>
      <c r="C36" s="37" t="s">
        <v>170</v>
      </c>
      <c r="D36" s="37" t="s">
        <v>141</v>
      </c>
      <c r="E36" s="38">
        <v>1500</v>
      </c>
      <c r="F36" s="14" t="s">
        <v>90</v>
      </c>
      <c r="G36" s="15" t="s">
        <v>115</v>
      </c>
      <c r="H36" s="73"/>
      <c r="I36" s="73"/>
      <c r="J36" s="16"/>
      <c r="K36" s="15"/>
      <c r="L36" s="15" t="str">
        <f t="shared" si="0"/>
        <v>0,00</v>
      </c>
      <c r="M36" s="15"/>
      <c r="N36" s="17">
        <f t="shared" si="1"/>
        <v>0</v>
      </c>
    </row>
    <row r="37" spans="1:14" ht="51" customHeight="1">
      <c r="A37" s="21" t="s">
        <v>248</v>
      </c>
      <c r="B37" s="37" t="s">
        <v>294</v>
      </c>
      <c r="C37" s="37" t="s">
        <v>170</v>
      </c>
      <c r="D37" s="37" t="s">
        <v>138</v>
      </c>
      <c r="E37" s="38">
        <v>16200</v>
      </c>
      <c r="F37" s="14" t="s">
        <v>90</v>
      </c>
      <c r="G37" s="15" t="s">
        <v>115</v>
      </c>
      <c r="H37" s="73"/>
      <c r="I37" s="73"/>
      <c r="J37" s="16"/>
      <c r="K37" s="15"/>
      <c r="L37" s="15" t="str">
        <f t="shared" si="0"/>
        <v>0,00</v>
      </c>
      <c r="M37" s="15"/>
      <c r="N37" s="17">
        <f t="shared" si="1"/>
        <v>0</v>
      </c>
    </row>
    <row r="38" spans="1:14" ht="51" customHeight="1">
      <c r="A38" s="21" t="s">
        <v>249</v>
      </c>
      <c r="B38" s="37" t="s">
        <v>295</v>
      </c>
      <c r="C38" s="37" t="s">
        <v>296</v>
      </c>
      <c r="D38" s="37" t="s">
        <v>138</v>
      </c>
      <c r="E38" s="38">
        <v>4500</v>
      </c>
      <c r="F38" s="14" t="s">
        <v>90</v>
      </c>
      <c r="G38" s="15" t="s">
        <v>115</v>
      </c>
      <c r="H38" s="73"/>
      <c r="I38" s="73"/>
      <c r="J38" s="16"/>
      <c r="K38" s="15"/>
      <c r="L38" s="15" t="str">
        <f t="shared" si="0"/>
        <v>0,00</v>
      </c>
      <c r="M38" s="15"/>
      <c r="N38" s="17">
        <f t="shared" si="1"/>
        <v>0</v>
      </c>
    </row>
    <row r="39" spans="1:14" ht="51" customHeight="1">
      <c r="A39" s="21" t="s">
        <v>250</v>
      </c>
      <c r="B39" s="37" t="s">
        <v>297</v>
      </c>
      <c r="C39" s="37" t="s">
        <v>149</v>
      </c>
      <c r="D39" s="37" t="s">
        <v>157</v>
      </c>
      <c r="E39" s="38">
        <v>64200</v>
      </c>
      <c r="F39" s="14" t="s">
        <v>90</v>
      </c>
      <c r="G39" s="15" t="s">
        <v>115</v>
      </c>
      <c r="H39" s="73"/>
      <c r="I39" s="73"/>
      <c r="J39" s="16"/>
      <c r="K39" s="15"/>
      <c r="L39" s="15" t="str">
        <f t="shared" si="0"/>
        <v>0,00</v>
      </c>
      <c r="M39" s="15"/>
      <c r="N39" s="17">
        <f t="shared" si="1"/>
        <v>0</v>
      </c>
    </row>
    <row r="40" spans="1:14" ht="51" customHeight="1">
      <c r="A40" s="21" t="s">
        <v>251</v>
      </c>
      <c r="B40" s="37" t="s">
        <v>303</v>
      </c>
      <c r="C40" s="37" t="s">
        <v>142</v>
      </c>
      <c r="D40" s="37" t="s">
        <v>138</v>
      </c>
      <c r="E40" s="38">
        <v>5040</v>
      </c>
      <c r="F40" s="14" t="s">
        <v>90</v>
      </c>
      <c r="G40" s="15" t="s">
        <v>115</v>
      </c>
      <c r="H40" s="73"/>
      <c r="I40" s="73"/>
      <c r="J40" s="16"/>
      <c r="K40" s="15"/>
      <c r="L40" s="15" t="str">
        <f t="shared" si="0"/>
        <v>0,00</v>
      </c>
      <c r="M40" s="15"/>
      <c r="N40" s="17">
        <f t="shared" si="1"/>
        <v>0</v>
      </c>
    </row>
    <row r="41" spans="1:14" ht="51" customHeight="1">
      <c r="A41" s="21" t="s">
        <v>252</v>
      </c>
      <c r="B41" s="37" t="s">
        <v>303</v>
      </c>
      <c r="C41" s="37" t="s">
        <v>143</v>
      </c>
      <c r="D41" s="37" t="s">
        <v>138</v>
      </c>
      <c r="E41" s="38">
        <v>3360</v>
      </c>
      <c r="F41" s="14" t="s">
        <v>90</v>
      </c>
      <c r="G41" s="15" t="s">
        <v>115</v>
      </c>
      <c r="H41" s="73"/>
      <c r="I41" s="73"/>
      <c r="J41" s="16"/>
      <c r="K41" s="15"/>
      <c r="L41" s="15" t="str">
        <f t="shared" si="0"/>
        <v>0,00</v>
      </c>
      <c r="M41" s="15"/>
      <c r="N41" s="17">
        <f t="shared" si="1"/>
        <v>0</v>
      </c>
    </row>
    <row r="42" spans="1:14" ht="51" customHeight="1">
      <c r="A42" s="21" t="s">
        <v>253</v>
      </c>
      <c r="B42" s="37" t="s">
        <v>298</v>
      </c>
      <c r="C42" s="37" t="s">
        <v>299</v>
      </c>
      <c r="D42" s="37" t="s">
        <v>138</v>
      </c>
      <c r="E42" s="38">
        <v>1512</v>
      </c>
      <c r="F42" s="14" t="s">
        <v>90</v>
      </c>
      <c r="G42" s="15" t="s">
        <v>115</v>
      </c>
      <c r="H42" s="73"/>
      <c r="I42" s="73"/>
      <c r="J42" s="16"/>
      <c r="K42" s="15"/>
      <c r="L42" s="15" t="str">
        <f t="shared" si="0"/>
        <v>0,00</v>
      </c>
      <c r="M42" s="15"/>
      <c r="N42" s="17">
        <f t="shared" si="1"/>
        <v>0</v>
      </c>
    </row>
    <row r="43" spans="1:17" ht="228.75" customHeight="1">
      <c r="A43" s="21" t="s">
        <v>254</v>
      </c>
      <c r="B43" s="37" t="s">
        <v>300</v>
      </c>
      <c r="C43" s="37" t="s">
        <v>301</v>
      </c>
      <c r="D43" s="37" t="s">
        <v>302</v>
      </c>
      <c r="E43" s="38">
        <v>200</v>
      </c>
      <c r="F43" s="14" t="s">
        <v>90</v>
      </c>
      <c r="G43" s="15" t="s">
        <v>115</v>
      </c>
      <c r="H43" s="73"/>
      <c r="I43" s="73"/>
      <c r="J43" s="16"/>
      <c r="K43" s="15"/>
      <c r="L43" s="15" t="str">
        <f t="shared" si="0"/>
        <v>0,00</v>
      </c>
      <c r="M43" s="15"/>
      <c r="N43" s="17">
        <f t="shared" si="1"/>
        <v>0</v>
      </c>
      <c r="Q43" s="1"/>
    </row>
    <row r="44" ht="15">
      <c r="Q44" s="1"/>
    </row>
    <row r="45" spans="2:17" ht="16.5" customHeight="1">
      <c r="B45" s="133" t="s">
        <v>174</v>
      </c>
      <c r="C45" s="133"/>
      <c r="D45" s="133"/>
      <c r="E45" s="133"/>
      <c r="F45" s="133"/>
      <c r="G45" s="133"/>
      <c r="Q45" s="1"/>
    </row>
    <row r="46" spans="2:17" ht="15">
      <c r="B46" s="133" t="s">
        <v>638</v>
      </c>
      <c r="C46" s="133"/>
      <c r="D46" s="133"/>
      <c r="E46" s="133"/>
      <c r="F46" s="133"/>
      <c r="G46" s="133"/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4">
    <mergeCell ref="G2:I2"/>
    <mergeCell ref="H6:I6"/>
    <mergeCell ref="B45:G45"/>
    <mergeCell ref="B46:G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2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1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224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308</v>
      </c>
      <c r="C11" s="37" t="s">
        <v>144</v>
      </c>
      <c r="D11" s="37" t="s">
        <v>145</v>
      </c>
      <c r="E11" s="38">
        <v>2600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308</v>
      </c>
      <c r="C12" s="21" t="s">
        <v>307</v>
      </c>
      <c r="D12" s="21" t="s">
        <v>158</v>
      </c>
      <c r="E12" s="103">
        <v>1000</v>
      </c>
      <c r="F12" s="14" t="s">
        <v>90</v>
      </c>
      <c r="G12" s="15" t="s">
        <v>115</v>
      </c>
      <c r="H12" s="74"/>
      <c r="I12" s="74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21.75" customHeight="1">
      <c r="B14" s="133" t="s">
        <v>152</v>
      </c>
      <c r="C14" s="133"/>
      <c r="D14" s="133"/>
      <c r="E14" s="133"/>
      <c r="F14" s="13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10">
      <selection activeCell="IV29" sqref="IV29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SUM(N11:N21)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327</v>
      </c>
      <c r="C11" s="21" t="s">
        <v>310</v>
      </c>
      <c r="D11" s="21" t="s">
        <v>311</v>
      </c>
      <c r="E11" s="100">
        <v>200</v>
      </c>
      <c r="F11" s="21" t="s">
        <v>90</v>
      </c>
      <c r="G11" s="15" t="s">
        <v>115</v>
      </c>
      <c r="H11" s="5"/>
      <c r="I11" s="5"/>
      <c r="J11" s="5"/>
      <c r="K11" s="5"/>
      <c r="L11" s="15" t="str">
        <f aca="true" t="shared" si="0" ref="L11:L21">IF(K11=0,"0,00",IF(K11&gt;0,ROUND(E11/K11,2)))</f>
        <v>0,00</v>
      </c>
      <c r="M11" s="5"/>
      <c r="N11" s="17">
        <f aca="true" t="shared" si="1" ref="N11:N21">ROUND(L11*ROUND(M11,2),2)</f>
        <v>0</v>
      </c>
    </row>
    <row r="12" spans="1:14" s="4" customFormat="1" ht="73.5" customHeight="1">
      <c r="A12" s="21" t="s">
        <v>235</v>
      </c>
      <c r="B12" s="21" t="s">
        <v>327</v>
      </c>
      <c r="C12" s="21" t="s">
        <v>312</v>
      </c>
      <c r="D12" s="21" t="s">
        <v>311</v>
      </c>
      <c r="E12" s="100">
        <v>1100</v>
      </c>
      <c r="F12" s="21" t="s">
        <v>90</v>
      </c>
      <c r="G12" s="15" t="s">
        <v>115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73.5" customHeight="1">
      <c r="A13" s="21" t="s">
        <v>5</v>
      </c>
      <c r="B13" s="21" t="s">
        <v>327</v>
      </c>
      <c r="C13" s="21" t="s">
        <v>313</v>
      </c>
      <c r="D13" s="21" t="s">
        <v>311</v>
      </c>
      <c r="E13" s="100">
        <v>900</v>
      </c>
      <c r="F13" s="21" t="s">
        <v>90</v>
      </c>
      <c r="G13" s="15" t="s">
        <v>115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73.5" customHeight="1">
      <c r="A14" s="21" t="s">
        <v>6</v>
      </c>
      <c r="B14" s="21" t="s">
        <v>327</v>
      </c>
      <c r="C14" s="21" t="s">
        <v>314</v>
      </c>
      <c r="D14" s="21" t="s">
        <v>311</v>
      </c>
      <c r="E14" s="100">
        <v>450</v>
      </c>
      <c r="F14" s="21" t="s">
        <v>90</v>
      </c>
      <c r="G14" s="15" t="s">
        <v>115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73.5" customHeight="1">
      <c r="A15" s="21" t="s">
        <v>58</v>
      </c>
      <c r="B15" s="21" t="s">
        <v>327</v>
      </c>
      <c r="C15" s="21" t="s">
        <v>315</v>
      </c>
      <c r="D15" s="21" t="s">
        <v>311</v>
      </c>
      <c r="E15" s="100">
        <v>300</v>
      </c>
      <c r="F15" s="21" t="s">
        <v>90</v>
      </c>
      <c r="G15" s="15" t="s">
        <v>115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73.5" customHeight="1">
      <c r="A16" s="21" t="s">
        <v>89</v>
      </c>
      <c r="B16" s="21" t="s">
        <v>316</v>
      </c>
      <c r="C16" s="21" t="s">
        <v>317</v>
      </c>
      <c r="D16" s="21" t="s">
        <v>318</v>
      </c>
      <c r="E16" s="100">
        <v>20</v>
      </c>
      <c r="F16" s="21" t="s">
        <v>90</v>
      </c>
      <c r="G16" s="15" t="s">
        <v>115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73.5" customHeight="1">
      <c r="A17" s="21" t="s">
        <v>7</v>
      </c>
      <c r="B17" s="21" t="s">
        <v>319</v>
      </c>
      <c r="C17" s="21" t="s">
        <v>320</v>
      </c>
      <c r="D17" s="21" t="s">
        <v>237</v>
      </c>
      <c r="E17" s="100">
        <v>2700</v>
      </c>
      <c r="F17" s="21" t="s">
        <v>90</v>
      </c>
      <c r="G17" s="15" t="s">
        <v>115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73.5" customHeight="1">
      <c r="A18" s="21" t="s">
        <v>8</v>
      </c>
      <c r="B18" s="21" t="s">
        <v>321</v>
      </c>
      <c r="C18" s="21" t="s">
        <v>322</v>
      </c>
      <c r="D18" s="21" t="s">
        <v>283</v>
      </c>
      <c r="E18" s="100">
        <v>50</v>
      </c>
      <c r="F18" s="21" t="s">
        <v>90</v>
      </c>
      <c r="G18" s="15" t="s">
        <v>115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s="4" customFormat="1" ht="73.5" customHeight="1">
      <c r="A19" s="21" t="s">
        <v>21</v>
      </c>
      <c r="B19" s="21" t="s">
        <v>327</v>
      </c>
      <c r="C19" s="21" t="s">
        <v>323</v>
      </c>
      <c r="D19" s="21" t="s">
        <v>324</v>
      </c>
      <c r="E19" s="100">
        <v>50</v>
      </c>
      <c r="F19" s="21" t="s">
        <v>163</v>
      </c>
      <c r="G19" s="15" t="s">
        <v>115</v>
      </c>
      <c r="H19" s="5"/>
      <c r="I19" s="5"/>
      <c r="J19" s="5"/>
      <c r="K19" s="5"/>
      <c r="L19" s="15" t="str">
        <f t="shared" si="0"/>
        <v>0,00</v>
      </c>
      <c r="M19" s="5"/>
      <c r="N19" s="17">
        <f t="shared" si="1"/>
        <v>0</v>
      </c>
    </row>
    <row r="20" spans="1:14" s="4" customFormat="1" ht="73.5" customHeight="1">
      <c r="A20" s="21" t="s">
        <v>88</v>
      </c>
      <c r="B20" s="21" t="s">
        <v>327</v>
      </c>
      <c r="C20" s="21" t="s">
        <v>325</v>
      </c>
      <c r="D20" s="21" t="s">
        <v>324</v>
      </c>
      <c r="E20" s="100">
        <v>50</v>
      </c>
      <c r="F20" s="21" t="s">
        <v>163</v>
      </c>
      <c r="G20" s="15" t="s">
        <v>115</v>
      </c>
      <c r="H20" s="5"/>
      <c r="I20" s="5"/>
      <c r="J20" s="5"/>
      <c r="K20" s="5"/>
      <c r="L20" s="15" t="str">
        <f t="shared" si="0"/>
        <v>0,00</v>
      </c>
      <c r="M20" s="5"/>
      <c r="N20" s="17">
        <f t="shared" si="1"/>
        <v>0</v>
      </c>
    </row>
    <row r="21" spans="1:14" s="4" customFormat="1" ht="73.5" customHeight="1">
      <c r="A21" s="21" t="s">
        <v>1</v>
      </c>
      <c r="B21" s="21" t="s">
        <v>327</v>
      </c>
      <c r="C21" s="21" t="s">
        <v>326</v>
      </c>
      <c r="D21" s="21" t="s">
        <v>324</v>
      </c>
      <c r="E21" s="100">
        <v>8</v>
      </c>
      <c r="F21" s="21" t="s">
        <v>163</v>
      </c>
      <c r="G21" s="15" t="s">
        <v>115</v>
      </c>
      <c r="H21" s="5"/>
      <c r="I21" s="5"/>
      <c r="J21" s="5"/>
      <c r="K21" s="5"/>
      <c r="L21" s="15" t="str">
        <f t="shared" si="0"/>
        <v>0,00</v>
      </c>
      <c r="M21" s="5"/>
      <c r="N21" s="17">
        <f t="shared" si="1"/>
        <v>0</v>
      </c>
    </row>
    <row r="22" ht="15">
      <c r="Q22" s="1"/>
    </row>
    <row r="23" spans="2:17" ht="15">
      <c r="B23" s="137" t="s">
        <v>174</v>
      </c>
      <c r="C23" s="137"/>
      <c r="D23" s="137"/>
      <c r="E23" s="137"/>
      <c r="F23" s="137"/>
      <c r="G23" s="137"/>
      <c r="H23" s="137"/>
      <c r="I23" s="137"/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74" ht="15">
      <c r="Q74" s="1"/>
    </row>
  </sheetData>
  <sheetProtection/>
  <mergeCells count="3">
    <mergeCell ref="G2:I2"/>
    <mergeCell ref="H6:I6"/>
    <mergeCell ref="B23:I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tabSelected="1" view="pageBreakPreview" zoomScale="80" zoomScaleNormal="80" zoomScaleSheetLayoutView="80" zoomScalePageLayoutView="85" workbookViewId="0" topLeftCell="A1">
      <selection activeCell="H14" sqref="H14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SUM(N11:N14)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133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192</v>
      </c>
      <c r="C11" s="37" t="s">
        <v>193</v>
      </c>
      <c r="D11" s="43" t="s">
        <v>197</v>
      </c>
      <c r="E11" s="101">
        <v>1000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4</v>
      </c>
      <c r="B12" s="37" t="s">
        <v>192</v>
      </c>
      <c r="C12" s="37" t="s">
        <v>194</v>
      </c>
      <c r="D12" s="43" t="s">
        <v>197</v>
      </c>
      <c r="E12" s="101">
        <v>800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8" customHeight="1">
      <c r="A13" s="21" t="s">
        <v>5</v>
      </c>
      <c r="B13" s="37" t="s">
        <v>192</v>
      </c>
      <c r="C13" s="37" t="s">
        <v>195</v>
      </c>
      <c r="D13" s="43" t="s">
        <v>197</v>
      </c>
      <c r="E13" s="101">
        <v>500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45">
      <c r="A14" s="21" t="s">
        <v>6</v>
      </c>
      <c r="B14" s="37" t="s">
        <v>192</v>
      </c>
      <c r="C14" s="37" t="s">
        <v>196</v>
      </c>
      <c r="D14" s="43" t="s">
        <v>197</v>
      </c>
      <c r="E14" s="101">
        <v>1500</v>
      </c>
      <c r="F14" s="14" t="s">
        <v>90</v>
      </c>
      <c r="G14" s="15" t="s">
        <v>115</v>
      </c>
      <c r="H14" s="73"/>
      <c r="I14" s="73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15">
      <c r="A15" s="9"/>
      <c r="B15" s="46"/>
      <c r="C15" s="46"/>
      <c r="D15" s="63"/>
      <c r="E15" s="72"/>
      <c r="F15" s="64"/>
      <c r="G15" s="48"/>
      <c r="H15" s="48"/>
      <c r="I15" s="48"/>
      <c r="J15" s="49"/>
      <c r="K15" s="48"/>
      <c r="L15" s="48"/>
      <c r="M15" s="48"/>
      <c r="N15" s="50"/>
      <c r="Q15" s="1"/>
    </row>
    <row r="16" spans="2:17" ht="21" customHeight="1">
      <c r="B16" s="137" t="s">
        <v>199</v>
      </c>
      <c r="C16" s="137"/>
      <c r="D16" s="137"/>
      <c r="E16" s="137"/>
      <c r="F16" s="137"/>
      <c r="Q16" s="1"/>
    </row>
    <row r="17" spans="2:17" ht="20.25" customHeight="1">
      <c r="B17" s="137" t="s">
        <v>211</v>
      </c>
      <c r="C17" s="137"/>
      <c r="D17" s="137"/>
      <c r="E17" s="137"/>
      <c r="F17" s="137"/>
      <c r="Q17" s="1"/>
    </row>
    <row r="18" spans="2:17" ht="20.25" customHeight="1">
      <c r="B18" s="130" t="s">
        <v>198</v>
      </c>
      <c r="C18" s="136"/>
      <c r="D18" s="136"/>
      <c r="E18" s="136"/>
      <c r="F18" s="136"/>
      <c r="Q18" s="1"/>
    </row>
    <row r="19" spans="2:17" ht="15">
      <c r="B19" s="136"/>
      <c r="C19" s="136"/>
      <c r="D19" s="136"/>
      <c r="E19" s="136"/>
      <c r="F19" s="136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5">
    <mergeCell ref="G2:I2"/>
    <mergeCell ref="H6:I6"/>
    <mergeCell ref="B18:F19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SUM(N11:N16)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159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328</v>
      </c>
      <c r="C11" s="21" t="s">
        <v>329</v>
      </c>
      <c r="D11" s="21" t="s">
        <v>138</v>
      </c>
      <c r="E11" s="100">
        <v>34200</v>
      </c>
      <c r="F11" s="21" t="s">
        <v>90</v>
      </c>
      <c r="G11" s="15" t="s">
        <v>115</v>
      </c>
      <c r="H11" s="5"/>
      <c r="I11" s="5"/>
      <c r="J11" s="5"/>
      <c r="K11" s="5"/>
      <c r="L11" s="15" t="str">
        <f aca="true" t="shared" si="0" ref="L11:L16">IF(K11=0,"0,00",IF(K11&gt;0,ROUND(E11/K11,2)))</f>
        <v>0,00</v>
      </c>
      <c r="M11" s="5"/>
      <c r="N11" s="17">
        <f aca="true" t="shared" si="1" ref="N11:N16">ROUND(L11*ROUND(M11,2),2)</f>
        <v>0</v>
      </c>
    </row>
    <row r="12" spans="1:14" s="4" customFormat="1" ht="48.75" customHeight="1">
      <c r="A12" s="21" t="s">
        <v>235</v>
      </c>
      <c r="B12" s="21" t="s">
        <v>334</v>
      </c>
      <c r="C12" s="21" t="s">
        <v>146</v>
      </c>
      <c r="D12" s="21" t="s">
        <v>138</v>
      </c>
      <c r="E12" s="100">
        <v>600</v>
      </c>
      <c r="F12" s="21" t="s">
        <v>90</v>
      </c>
      <c r="G12" s="15" t="s">
        <v>115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7.25" customHeight="1">
      <c r="A13" s="21" t="s">
        <v>5</v>
      </c>
      <c r="B13" s="21" t="s">
        <v>334</v>
      </c>
      <c r="C13" s="21" t="s">
        <v>330</v>
      </c>
      <c r="D13" s="21" t="s">
        <v>138</v>
      </c>
      <c r="E13" s="100">
        <v>11000</v>
      </c>
      <c r="F13" s="21" t="s">
        <v>90</v>
      </c>
      <c r="G13" s="15" t="s">
        <v>115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47.25" customHeight="1">
      <c r="A14" s="21" t="s">
        <v>6</v>
      </c>
      <c r="B14" s="21" t="s">
        <v>331</v>
      </c>
      <c r="C14" s="21" t="s">
        <v>129</v>
      </c>
      <c r="D14" s="21" t="s">
        <v>138</v>
      </c>
      <c r="E14" s="100">
        <v>1500</v>
      </c>
      <c r="F14" s="21" t="s">
        <v>90</v>
      </c>
      <c r="G14" s="15" t="s">
        <v>115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8" customHeight="1">
      <c r="A15" s="21" t="s">
        <v>58</v>
      </c>
      <c r="B15" s="21" t="s">
        <v>332</v>
      </c>
      <c r="C15" s="21" t="s">
        <v>147</v>
      </c>
      <c r="D15" s="21" t="s">
        <v>138</v>
      </c>
      <c r="E15" s="100">
        <v>6200</v>
      </c>
      <c r="F15" s="21" t="s">
        <v>90</v>
      </c>
      <c r="G15" s="15" t="s">
        <v>115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51" customHeight="1">
      <c r="A16" s="21" t="s">
        <v>89</v>
      </c>
      <c r="B16" s="37" t="s">
        <v>333</v>
      </c>
      <c r="C16" s="37" t="s">
        <v>330</v>
      </c>
      <c r="D16" s="37" t="s">
        <v>138</v>
      </c>
      <c r="E16" s="104">
        <v>43200</v>
      </c>
      <c r="F16" s="21" t="s">
        <v>90</v>
      </c>
      <c r="G16" s="15" t="s">
        <v>115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141" t="s">
        <v>232</v>
      </c>
      <c r="C18" s="141"/>
      <c r="D18" s="141"/>
      <c r="E18" s="141"/>
      <c r="F18" s="141"/>
      <c r="G18" s="141"/>
      <c r="H18" s="141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4.25" customHeight="1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ht="15">
      <c r="Q39" s="1"/>
    </row>
    <row r="40" ht="15">
      <c r="Q40" s="1"/>
    </row>
    <row r="41" spans="2:17" ht="15">
      <c r="B41" s="2"/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8:H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227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7.75" customHeight="1">
      <c r="A11" s="51" t="s">
        <v>3</v>
      </c>
      <c r="B11" s="51" t="s">
        <v>338</v>
      </c>
      <c r="C11" s="51" t="s">
        <v>335</v>
      </c>
      <c r="D11" s="51" t="s">
        <v>637</v>
      </c>
      <c r="E11" s="106">
        <v>36</v>
      </c>
      <c r="F11" s="51" t="s">
        <v>163</v>
      </c>
      <c r="G11" s="54" t="s">
        <v>115</v>
      </c>
      <c r="H11" s="105"/>
      <c r="I11" s="105"/>
      <c r="J11" s="105"/>
      <c r="K11" s="105"/>
      <c r="L11" s="54" t="str">
        <f>IF(K11=0,"0,00",IF(K11&gt;0,ROUND(E11/K11,2)))</f>
        <v>0,00</v>
      </c>
      <c r="M11" s="105"/>
      <c r="N11" s="56">
        <f>ROUND(L11*ROUND(M11,2),2)</f>
        <v>0</v>
      </c>
    </row>
    <row r="12" spans="1:14" s="4" customFormat="1" ht="54.75" customHeight="1">
      <c r="A12" s="51" t="s">
        <v>235</v>
      </c>
      <c r="B12" s="51" t="s">
        <v>338</v>
      </c>
      <c r="C12" s="51" t="s">
        <v>336</v>
      </c>
      <c r="D12" s="51" t="s">
        <v>637</v>
      </c>
      <c r="E12" s="106">
        <v>36</v>
      </c>
      <c r="F12" s="21" t="s">
        <v>163</v>
      </c>
      <c r="G12" s="54" t="s">
        <v>115</v>
      </c>
      <c r="H12" s="105"/>
      <c r="I12" s="105"/>
      <c r="J12" s="105"/>
      <c r="K12" s="105"/>
      <c r="L12" s="54" t="str">
        <f>IF(K12=0,"0,00",IF(K12&gt;0,ROUND(E12/K12,2)))</f>
        <v>0,00</v>
      </c>
      <c r="M12" s="105"/>
      <c r="N12" s="56">
        <f>ROUND(L12*ROUND(M12,2),2)</f>
        <v>0</v>
      </c>
    </row>
    <row r="13" spans="1:14" ht="55.5" customHeight="1">
      <c r="A13" s="51" t="s">
        <v>5</v>
      </c>
      <c r="B13" s="52" t="s">
        <v>338</v>
      </c>
      <c r="C13" s="52" t="s">
        <v>337</v>
      </c>
      <c r="D13" s="51" t="s">
        <v>637</v>
      </c>
      <c r="E13" s="107">
        <v>18</v>
      </c>
      <c r="F13" s="21" t="s">
        <v>163</v>
      </c>
      <c r="G13" s="54" t="s">
        <v>115</v>
      </c>
      <c r="H13" s="90"/>
      <c r="I13" s="90"/>
      <c r="J13" s="55"/>
      <c r="K13" s="54"/>
      <c r="L13" s="54" t="str">
        <f>IF(K13=0,"0,00",IF(K13&gt;0,ROUND(E13/K13,2)))</f>
        <v>0,00</v>
      </c>
      <c r="M13" s="54"/>
      <c r="N13" s="56">
        <f>ROUND(L13*ROUND(M13,2),2)</f>
        <v>0</v>
      </c>
    </row>
    <row r="14" spans="1:14" ht="34.5" customHeight="1">
      <c r="A14" s="57"/>
      <c r="B14" s="142" t="s">
        <v>232</v>
      </c>
      <c r="C14" s="142"/>
      <c r="D14" s="142"/>
      <c r="E14" s="142"/>
      <c r="F14" s="142"/>
      <c r="G14" s="142"/>
      <c r="H14" s="58"/>
      <c r="I14" s="60"/>
      <c r="J14" s="61"/>
      <c r="K14" s="60"/>
      <c r="L14" s="60"/>
      <c r="M14" s="60"/>
      <c r="N14" s="62"/>
    </row>
    <row r="15" spans="2:17" ht="81.75" customHeight="1">
      <c r="B15" s="133"/>
      <c r="C15" s="133"/>
      <c r="D15" s="133"/>
      <c r="E15" s="133"/>
      <c r="F15" s="133"/>
      <c r="G15" s="133"/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4">
    <mergeCell ref="G2:I2"/>
    <mergeCell ref="H6:I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5">
      <selection activeCell="IV29" sqref="IV29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133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/>
      <c r="L10" s="5" t="s">
        <v>342</v>
      </c>
      <c r="M10" s="5" t="s">
        <v>343</v>
      </c>
      <c r="N10" s="5" t="s">
        <v>18</v>
      </c>
    </row>
    <row r="11" spans="1:14" s="4" customFormat="1" ht="46.5" customHeight="1">
      <c r="A11" s="51" t="s">
        <v>3</v>
      </c>
      <c r="B11" s="51" t="s">
        <v>344</v>
      </c>
      <c r="C11" s="51" t="s">
        <v>329</v>
      </c>
      <c r="D11" s="51" t="s">
        <v>339</v>
      </c>
      <c r="E11" s="106">
        <v>7000</v>
      </c>
      <c r="F11" s="51" t="s">
        <v>90</v>
      </c>
      <c r="G11" s="54" t="s">
        <v>115</v>
      </c>
      <c r="H11" s="105"/>
      <c r="I11" s="105"/>
      <c r="J11" s="105"/>
      <c r="K11" s="105"/>
      <c r="L11" s="51" t="str">
        <f>IF(K11=0,"0,00",IF(K11&gt;0,ROUND(E11/K11,2)))</f>
        <v>0,00</v>
      </c>
      <c r="M11" s="105"/>
      <c r="N11" s="56">
        <f>ROUND(L11*ROUND(M11,2),2)</f>
        <v>0</v>
      </c>
    </row>
    <row r="12" spans="1:14" s="4" customFormat="1" ht="50.25" customHeight="1">
      <c r="A12" s="51" t="s">
        <v>235</v>
      </c>
      <c r="B12" s="51" t="s">
        <v>344</v>
      </c>
      <c r="C12" s="51" t="s">
        <v>340</v>
      </c>
      <c r="D12" s="51" t="s">
        <v>339</v>
      </c>
      <c r="E12" s="106">
        <v>30600</v>
      </c>
      <c r="F12" s="51" t="s">
        <v>90</v>
      </c>
      <c r="G12" s="54" t="s">
        <v>115</v>
      </c>
      <c r="H12" s="105"/>
      <c r="I12" s="105"/>
      <c r="J12" s="105"/>
      <c r="K12" s="105"/>
      <c r="L12" s="51" t="str">
        <f>IF(K12=0,"0,00",IF(K12&gt;0,ROUND(E12/K12,2)))</f>
        <v>0,00</v>
      </c>
      <c r="M12" s="105"/>
      <c r="N12" s="56">
        <f>ROUND(L12*ROUND(M12,2),2)</f>
        <v>0</v>
      </c>
    </row>
    <row r="13" spans="1:14" ht="55.5" customHeight="1">
      <c r="A13" s="51" t="s">
        <v>5</v>
      </c>
      <c r="B13" s="52" t="s">
        <v>341</v>
      </c>
      <c r="C13" s="52" t="s">
        <v>340</v>
      </c>
      <c r="D13" s="52" t="s">
        <v>339</v>
      </c>
      <c r="E13" s="107">
        <v>9000</v>
      </c>
      <c r="F13" s="51" t="s">
        <v>90</v>
      </c>
      <c r="G13" s="54" t="s">
        <v>115</v>
      </c>
      <c r="H13" s="90"/>
      <c r="I13" s="90"/>
      <c r="J13" s="55"/>
      <c r="K13" s="55"/>
      <c r="L13" s="51" t="str">
        <f>IF(K13=0,"0,00",IF(K13&gt;0,ROUND(E13/K13,2)))</f>
        <v>0,00</v>
      </c>
      <c r="M13" s="54"/>
      <c r="N13" s="56">
        <f>ROUND(L13*ROUND(M13,2),2)</f>
        <v>0</v>
      </c>
    </row>
    <row r="14" spans="1:14" ht="15">
      <c r="A14" s="57"/>
      <c r="B14" s="58"/>
      <c r="C14" s="58"/>
      <c r="D14" s="58"/>
      <c r="E14" s="59"/>
      <c r="F14" s="57"/>
      <c r="G14" s="60"/>
      <c r="H14" s="60"/>
      <c r="I14" s="60"/>
      <c r="J14" s="61"/>
      <c r="K14" s="61"/>
      <c r="L14" s="60"/>
      <c r="M14" s="60"/>
      <c r="N14" s="62"/>
    </row>
    <row r="15" spans="1:17" ht="15">
      <c r="A15" s="9"/>
      <c r="B15" s="139" t="s">
        <v>152</v>
      </c>
      <c r="C15" s="139"/>
      <c r="D15" s="139"/>
      <c r="E15" s="139"/>
      <c r="F15" s="139"/>
      <c r="G15" s="139"/>
      <c r="H15" s="48"/>
      <c r="I15" s="48"/>
      <c r="J15" s="49"/>
      <c r="K15" s="49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9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9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9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9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9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9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9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9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9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9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9"/>
      <c r="L26" s="48"/>
      <c r="M26" s="48"/>
      <c r="N26" s="50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1:17" ht="15">
      <c r="A28" s="9"/>
      <c r="B28" s="9"/>
      <c r="C28" s="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Q28" s="1"/>
    </row>
    <row r="29" spans="2:17" ht="15">
      <c r="B29" s="45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345</v>
      </c>
      <c r="B11" s="51" t="s">
        <v>347</v>
      </c>
      <c r="C11" s="51" t="s">
        <v>340</v>
      </c>
      <c r="D11" s="51" t="s">
        <v>138</v>
      </c>
      <c r="E11" s="106">
        <v>18000</v>
      </c>
      <c r="F11" s="51" t="s">
        <v>90</v>
      </c>
      <c r="G11" s="54" t="s">
        <v>115</v>
      </c>
      <c r="H11" s="105"/>
      <c r="I11" s="105"/>
      <c r="J11" s="105"/>
      <c r="K11" s="105"/>
      <c r="L11" s="54" t="str">
        <f>IF(K11=0,"0,00",IF(K11&gt;0,ROUND(E11/K11,2)))</f>
        <v>0,00</v>
      </c>
      <c r="M11" s="105"/>
      <c r="N11" s="56">
        <f>ROUND(L11*ROUND(M11,2),2)</f>
        <v>0</v>
      </c>
    </row>
    <row r="12" spans="1:14" ht="51" customHeight="1">
      <c r="A12" s="51" t="s">
        <v>235</v>
      </c>
      <c r="B12" s="52" t="s">
        <v>347</v>
      </c>
      <c r="C12" s="52" t="s">
        <v>147</v>
      </c>
      <c r="D12" s="52" t="s">
        <v>138</v>
      </c>
      <c r="E12" s="108">
        <v>10800</v>
      </c>
      <c r="F12" s="21" t="s">
        <v>90</v>
      </c>
      <c r="G12" s="54" t="s">
        <v>115</v>
      </c>
      <c r="H12" s="90"/>
      <c r="I12" s="90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39" t="s">
        <v>346</v>
      </c>
      <c r="C14" s="139"/>
      <c r="D14" s="139"/>
      <c r="E14" s="139"/>
      <c r="F14" s="139"/>
      <c r="G14" s="139"/>
      <c r="H14" s="139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63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4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8.5" customHeight="1">
      <c r="A11" s="51" t="s">
        <v>345</v>
      </c>
      <c r="B11" s="51" t="s">
        <v>334</v>
      </c>
      <c r="C11" s="51" t="s">
        <v>348</v>
      </c>
      <c r="D11" s="51" t="s">
        <v>145</v>
      </c>
      <c r="E11" s="106">
        <v>9000</v>
      </c>
      <c r="F11" s="51" t="s">
        <v>90</v>
      </c>
      <c r="G11" s="54" t="s">
        <v>115</v>
      </c>
      <c r="H11" s="105"/>
      <c r="I11" s="105"/>
      <c r="J11" s="105"/>
      <c r="K11" s="105"/>
      <c r="L11" s="54" t="str">
        <f>IF(K11=0,"0,00",IF(K11&gt;0,ROUND(E11/K11,2)))</f>
        <v>0,00</v>
      </c>
      <c r="M11" s="105"/>
      <c r="N11" s="56">
        <f>ROUND(L11*ROUND(M11,2),2)</f>
        <v>0</v>
      </c>
    </row>
    <row r="12" spans="1:14" ht="50.25" customHeight="1">
      <c r="A12" s="51" t="s">
        <v>235</v>
      </c>
      <c r="B12" s="52" t="s">
        <v>334</v>
      </c>
      <c r="C12" s="52" t="s">
        <v>349</v>
      </c>
      <c r="D12" s="52" t="s">
        <v>145</v>
      </c>
      <c r="E12" s="108">
        <v>2700</v>
      </c>
      <c r="F12" s="21" t="s">
        <v>90</v>
      </c>
      <c r="G12" s="54" t="s">
        <v>115</v>
      </c>
      <c r="H12" s="90"/>
      <c r="I12" s="90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39" t="s">
        <v>152</v>
      </c>
      <c r="C14" s="139"/>
      <c r="D14" s="139"/>
      <c r="E14" s="139"/>
      <c r="F14" s="139"/>
      <c r="G14" s="139"/>
      <c r="H14" s="139"/>
      <c r="I14" s="139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ht="15">
      <c r="Q16" s="1"/>
    </row>
    <row r="17" ht="15"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14" ht="15">
      <c r="Q114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350</v>
      </c>
      <c r="C11" s="37" t="s">
        <v>351</v>
      </c>
      <c r="D11" s="37" t="s">
        <v>352</v>
      </c>
      <c r="E11" s="38">
        <v>2000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 customHeight="1">
      <c r="B12" s="143"/>
      <c r="C12" s="144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37" t="s">
        <v>353</v>
      </c>
      <c r="C11" s="37" t="s">
        <v>156</v>
      </c>
      <c r="D11" s="37" t="s">
        <v>354</v>
      </c>
      <c r="E11" s="38">
        <v>4500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67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355</v>
      </c>
      <c r="C11" s="37" t="s">
        <v>356</v>
      </c>
      <c r="D11" s="37" t="s">
        <v>357</v>
      </c>
      <c r="E11" s="38">
        <v>80000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7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3.75" customHeight="1">
      <c r="A11" s="21" t="s">
        <v>345</v>
      </c>
      <c r="B11" s="21" t="s">
        <v>361</v>
      </c>
      <c r="C11" s="21" t="s">
        <v>358</v>
      </c>
      <c r="D11" s="21" t="s">
        <v>140</v>
      </c>
      <c r="E11" s="100">
        <v>300</v>
      </c>
      <c r="F11" s="21" t="s">
        <v>90</v>
      </c>
      <c r="G11" s="15" t="s">
        <v>115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1" customHeight="1">
      <c r="A12" s="21" t="s">
        <v>235</v>
      </c>
      <c r="B12" s="37" t="s">
        <v>361</v>
      </c>
      <c r="C12" s="37" t="s">
        <v>359</v>
      </c>
      <c r="D12" s="37" t="s">
        <v>360</v>
      </c>
      <c r="E12" s="104">
        <v>1800</v>
      </c>
      <c r="F12" s="21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5">
      <c r="B14" s="133" t="s">
        <v>152</v>
      </c>
      <c r="C14" s="133"/>
      <c r="D14" s="133"/>
      <c r="E14" s="133"/>
      <c r="F14" s="133"/>
      <c r="G14" s="133"/>
      <c r="H14" s="13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5.5" customHeight="1">
      <c r="A11" s="21" t="s">
        <v>3</v>
      </c>
      <c r="B11" s="37" t="s">
        <v>172</v>
      </c>
      <c r="C11" s="37" t="s">
        <v>173</v>
      </c>
      <c r="D11" s="37" t="s">
        <v>362</v>
      </c>
      <c r="E11" s="38">
        <v>32000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33"/>
      <c r="C13" s="133"/>
      <c r="D13" s="133"/>
      <c r="E13" s="133"/>
      <c r="F13" s="133"/>
      <c r="G13" s="13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11" t="s">
        <v>128</v>
      </c>
      <c r="E10" s="36" t="s">
        <v>626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9.5" customHeight="1">
      <c r="A11" s="21" t="s">
        <v>3</v>
      </c>
      <c r="B11" s="37" t="s">
        <v>203</v>
      </c>
      <c r="C11" s="37" t="s">
        <v>200</v>
      </c>
      <c r="D11" s="37" t="s">
        <v>201</v>
      </c>
      <c r="E11" s="102">
        <v>300</v>
      </c>
      <c r="F11" s="14" t="s">
        <v>183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33" t="s">
        <v>166</v>
      </c>
      <c r="C13" s="133"/>
      <c r="D13" s="133"/>
      <c r="E13" s="133"/>
      <c r="F13" s="133"/>
    </row>
    <row r="14" spans="2:6" ht="16.5" customHeight="1">
      <c r="B14" s="137" t="s">
        <v>202</v>
      </c>
      <c r="C14" s="137"/>
      <c r="D14" s="137"/>
      <c r="E14" s="137"/>
      <c r="F14" s="137"/>
    </row>
    <row r="15" spans="2:17" ht="23.25" customHeight="1">
      <c r="B15" s="137"/>
      <c r="C15" s="137"/>
      <c r="D15" s="137"/>
      <c r="E15" s="137"/>
      <c r="F15" s="137"/>
      <c r="Q15" s="1"/>
    </row>
    <row r="16" spans="2:17" ht="20.25" customHeight="1">
      <c r="B16" s="130"/>
      <c r="C16" s="136"/>
      <c r="D16" s="136"/>
      <c r="E16" s="136"/>
      <c r="F16" s="13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51" t="s">
        <v>3</v>
      </c>
      <c r="B11" s="52" t="s">
        <v>363</v>
      </c>
      <c r="C11" s="52" t="s">
        <v>131</v>
      </c>
      <c r="D11" s="52" t="s">
        <v>364</v>
      </c>
      <c r="E11" s="107">
        <v>42000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24" customHeight="1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133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365</v>
      </c>
      <c r="C11" s="37" t="s">
        <v>366</v>
      </c>
      <c r="D11" s="37" t="s">
        <v>218</v>
      </c>
      <c r="E11" s="38">
        <v>3000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9" customFormat="1" ht="15">
      <c r="A12" s="57"/>
      <c r="B12" s="91"/>
      <c r="C12" s="92"/>
      <c r="D12" s="57"/>
      <c r="E12" s="93"/>
      <c r="F12" s="57"/>
      <c r="G12" s="48"/>
      <c r="L12" s="48"/>
      <c r="N12" s="50"/>
    </row>
    <row r="13" spans="1:17" ht="24.75" customHeight="1">
      <c r="A13" s="145"/>
      <c r="B13" s="145"/>
      <c r="C13" s="145"/>
      <c r="D13" s="145"/>
      <c r="E13" s="145"/>
      <c r="F13" s="145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5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6.5" customHeight="1">
      <c r="A11" s="51" t="s">
        <v>3</v>
      </c>
      <c r="B11" s="52" t="s">
        <v>369</v>
      </c>
      <c r="C11" s="52" t="s">
        <v>367</v>
      </c>
      <c r="D11" s="52" t="s">
        <v>283</v>
      </c>
      <c r="E11" s="107">
        <v>54000</v>
      </c>
      <c r="F11" s="53" t="s">
        <v>90</v>
      </c>
      <c r="G11" s="21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45">
      <c r="A12" s="21" t="s">
        <v>4</v>
      </c>
      <c r="B12" s="37" t="s">
        <v>369</v>
      </c>
      <c r="C12" s="37" t="s">
        <v>368</v>
      </c>
      <c r="D12" s="37" t="s">
        <v>283</v>
      </c>
      <c r="E12" s="38">
        <v>54000</v>
      </c>
      <c r="F12" s="14" t="s">
        <v>90</v>
      </c>
      <c r="G12" s="21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4" customHeight="1">
      <c r="B14" s="133" t="s">
        <v>152</v>
      </c>
      <c r="C14" s="133"/>
      <c r="D14" s="133"/>
      <c r="E14" s="133"/>
      <c r="F14" s="133"/>
      <c r="G14" s="13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8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67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345</v>
      </c>
      <c r="B11" s="21" t="s">
        <v>371</v>
      </c>
      <c r="C11" s="21" t="s">
        <v>367</v>
      </c>
      <c r="D11" s="21" t="s">
        <v>283</v>
      </c>
      <c r="E11" s="100">
        <v>13500</v>
      </c>
      <c r="F11" s="21" t="s">
        <v>90</v>
      </c>
      <c r="G11" s="15" t="s">
        <v>115</v>
      </c>
      <c r="H11" s="5"/>
      <c r="I11" s="5"/>
      <c r="J11" s="67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235</v>
      </c>
      <c r="B12" s="37" t="s">
        <v>372</v>
      </c>
      <c r="C12" s="37" t="s">
        <v>368</v>
      </c>
      <c r="D12" s="37" t="s">
        <v>283</v>
      </c>
      <c r="E12" s="104">
        <v>13500</v>
      </c>
      <c r="F12" s="21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5">
      <c r="B14" s="133" t="s">
        <v>152</v>
      </c>
      <c r="C14" s="133"/>
      <c r="D14" s="133"/>
      <c r="E14" s="133"/>
      <c r="F14" s="133"/>
      <c r="G14" s="133"/>
      <c r="Q14" s="1"/>
    </row>
    <row r="15" spans="2:17" ht="15" customHeight="1">
      <c r="B15" s="133" t="s">
        <v>370</v>
      </c>
      <c r="C15" s="133"/>
      <c r="D15" s="133"/>
      <c r="E15" s="133"/>
      <c r="F15" s="133"/>
      <c r="G15" s="133"/>
      <c r="H15" s="133"/>
      <c r="I15" s="133"/>
      <c r="J15" s="133"/>
      <c r="K15" s="133"/>
      <c r="Q15" s="1"/>
    </row>
    <row r="16" spans="11:17" ht="15">
      <c r="K16" s="6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</sheetData>
  <sheetProtection/>
  <mergeCells count="4">
    <mergeCell ref="G2:I2"/>
    <mergeCell ref="H6:I6"/>
    <mergeCell ref="B14:G14"/>
    <mergeCell ref="B15:K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9.25390625" style="1" hidden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373</v>
      </c>
      <c r="C11" s="37" t="s">
        <v>374</v>
      </c>
      <c r="D11" s="37" t="s">
        <v>375</v>
      </c>
      <c r="E11" s="38">
        <v>8000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3.25" customHeight="1">
      <c r="B13" s="133"/>
      <c r="C13" s="133"/>
      <c r="D13" s="133"/>
      <c r="E13" s="133"/>
      <c r="F13" s="133"/>
      <c r="G13" s="13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9.1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23.75390625" style="1" customWidth="1"/>
    <col min="9" max="9" width="15.125" style="1" customWidth="1"/>
    <col min="10" max="10" width="7.75390625" style="1" hidden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67" t="s">
        <v>118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9.75" customHeight="1">
      <c r="A11" s="21" t="s">
        <v>345</v>
      </c>
      <c r="B11" s="21" t="s">
        <v>376</v>
      </c>
      <c r="C11" s="21" t="s">
        <v>149</v>
      </c>
      <c r="D11" s="21" t="s">
        <v>237</v>
      </c>
      <c r="E11" s="100">
        <v>25000</v>
      </c>
      <c r="F11" s="21" t="s">
        <v>90</v>
      </c>
      <c r="G11" s="15" t="s">
        <v>115</v>
      </c>
      <c r="H11" s="67"/>
      <c r="I11" s="5"/>
      <c r="J11" s="42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6.25" customHeight="1">
      <c r="A12" s="21" t="s">
        <v>235</v>
      </c>
      <c r="B12" s="37" t="s">
        <v>376</v>
      </c>
      <c r="C12" s="37" t="s">
        <v>136</v>
      </c>
      <c r="D12" s="37" t="s">
        <v>237</v>
      </c>
      <c r="E12" s="104">
        <v>37800</v>
      </c>
      <c r="F12" s="21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  <c r="Q13" s="1"/>
    </row>
    <row r="14" spans="1:17" ht="20.25" customHeight="1">
      <c r="A14" s="9"/>
      <c r="B14" s="133" t="s">
        <v>155</v>
      </c>
      <c r="C14" s="133"/>
      <c r="D14" s="133"/>
      <c r="E14" s="133"/>
      <c r="F14" s="133"/>
      <c r="G14" s="133"/>
      <c r="H14" s="48"/>
      <c r="I14" s="48"/>
      <c r="J14" s="49"/>
      <c r="K14" s="48"/>
      <c r="L14" s="48"/>
      <c r="M14" s="48"/>
      <c r="N14" s="50"/>
      <c r="Q14" s="1"/>
    </row>
    <row r="15" spans="2:17" ht="15">
      <c r="B15" s="2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1.87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51" t="s">
        <v>3</v>
      </c>
      <c r="B11" s="52" t="s">
        <v>377</v>
      </c>
      <c r="C11" s="52" t="s">
        <v>378</v>
      </c>
      <c r="D11" s="52" t="s">
        <v>379</v>
      </c>
      <c r="E11" s="107">
        <v>10400</v>
      </c>
      <c r="F11" s="53" t="s">
        <v>90</v>
      </c>
      <c r="G11" s="54" t="s">
        <v>115</v>
      </c>
      <c r="H11" s="94"/>
      <c r="I11" s="94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64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.75" customHeight="1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 customHeight="1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.75" customHeight="1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5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spans="1:17" ht="15.75" customHeight="1">
      <c r="A39" s="9"/>
      <c r="B39" s="46"/>
      <c r="C39" s="46"/>
      <c r="D39" s="46"/>
      <c r="E39" s="47"/>
      <c r="F39" s="9"/>
      <c r="G39" s="48"/>
      <c r="H39" s="48"/>
      <c r="I39" s="48"/>
      <c r="J39" s="49"/>
      <c r="K39" s="48"/>
      <c r="L39" s="48"/>
      <c r="M39" s="48"/>
      <c r="N39" s="50"/>
      <c r="Q39" s="1"/>
    </row>
    <row r="40" spans="1:17" ht="15">
      <c r="A40" s="9"/>
      <c r="B40" s="46"/>
      <c r="C40" s="46"/>
      <c r="D40" s="46"/>
      <c r="E40" s="47"/>
      <c r="F40" s="9"/>
      <c r="G40" s="48"/>
      <c r="H40" s="48"/>
      <c r="I40" s="48"/>
      <c r="J40" s="49"/>
      <c r="K40" s="48"/>
      <c r="L40" s="48"/>
      <c r="M40" s="48"/>
      <c r="N40" s="50"/>
      <c r="Q40" s="1"/>
    </row>
    <row r="41" spans="1:17" ht="15">
      <c r="A41" s="9"/>
      <c r="B41" s="46"/>
      <c r="C41" s="46"/>
      <c r="D41" s="46"/>
      <c r="E41" s="47"/>
      <c r="F41" s="9"/>
      <c r="G41" s="48"/>
      <c r="H41" s="48"/>
      <c r="I41" s="48"/>
      <c r="J41" s="49"/>
      <c r="K41" s="48"/>
      <c r="L41" s="48"/>
      <c r="M41" s="48"/>
      <c r="N41" s="50"/>
      <c r="Q41" s="1"/>
    </row>
    <row r="42" spans="1:17" ht="15">
      <c r="A42" s="9"/>
      <c r="B42" s="46"/>
      <c r="C42" s="46"/>
      <c r="D42" s="46"/>
      <c r="E42" s="47"/>
      <c r="F42" s="9"/>
      <c r="G42" s="48"/>
      <c r="H42" s="48"/>
      <c r="I42" s="48"/>
      <c r="J42" s="49"/>
      <c r="K42" s="48"/>
      <c r="L42" s="48"/>
      <c r="M42" s="48"/>
      <c r="N42" s="50"/>
      <c r="Q42" s="1"/>
    </row>
    <row r="43" spans="1:17" ht="15">
      <c r="A43" s="9"/>
      <c r="B43" s="46"/>
      <c r="C43" s="46"/>
      <c r="D43" s="46"/>
      <c r="E43" s="47"/>
      <c r="F43" s="9"/>
      <c r="G43" s="48"/>
      <c r="H43" s="48"/>
      <c r="I43" s="48"/>
      <c r="J43" s="49"/>
      <c r="K43" s="48"/>
      <c r="L43" s="48"/>
      <c r="M43" s="48"/>
      <c r="N43" s="50"/>
      <c r="Q43" s="1"/>
    </row>
    <row r="44" spans="1:17" ht="15">
      <c r="A44" s="9"/>
      <c r="B44" s="46"/>
      <c r="C44" s="46"/>
      <c r="D44" s="46"/>
      <c r="E44" s="47"/>
      <c r="F44" s="9"/>
      <c r="G44" s="48"/>
      <c r="H44" s="48"/>
      <c r="I44" s="48"/>
      <c r="J44" s="49"/>
      <c r="K44" s="48"/>
      <c r="L44" s="48"/>
      <c r="M44" s="48"/>
      <c r="N44" s="50"/>
      <c r="Q44" s="1"/>
    </row>
    <row r="45" spans="1:17" ht="15">
      <c r="A45" s="9"/>
      <c r="B45" s="46"/>
      <c r="C45" s="46"/>
      <c r="D45" s="46"/>
      <c r="E45" s="47"/>
      <c r="F45" s="9"/>
      <c r="G45" s="48"/>
      <c r="H45" s="48"/>
      <c r="I45" s="48"/>
      <c r="J45" s="49"/>
      <c r="K45" s="48"/>
      <c r="L45" s="48"/>
      <c r="M45" s="48"/>
      <c r="N45" s="50"/>
      <c r="Q45" s="1"/>
    </row>
    <row r="46" spans="1:17" ht="15">
      <c r="A46" s="9"/>
      <c r="B46" s="46"/>
      <c r="C46" s="46"/>
      <c r="D46" s="46"/>
      <c r="E46" s="47"/>
      <c r="F46" s="9"/>
      <c r="G46" s="48"/>
      <c r="H46" s="48"/>
      <c r="I46" s="48"/>
      <c r="J46" s="49"/>
      <c r="K46" s="48"/>
      <c r="L46" s="48"/>
      <c r="M46" s="48"/>
      <c r="N46" s="50"/>
      <c r="Q46" s="1"/>
    </row>
    <row r="47" spans="1:17" ht="15.75" customHeight="1">
      <c r="A47" s="9"/>
      <c r="B47" s="46"/>
      <c r="C47" s="46"/>
      <c r="D47" s="46"/>
      <c r="E47" s="47"/>
      <c r="F47" s="9"/>
      <c r="G47" s="48"/>
      <c r="H47" s="48"/>
      <c r="I47" s="48"/>
      <c r="J47" s="49"/>
      <c r="K47" s="48"/>
      <c r="L47" s="48"/>
      <c r="M47" s="48"/>
      <c r="N47" s="50"/>
      <c r="Q47" s="1"/>
    </row>
    <row r="48" spans="1:17" ht="15">
      <c r="A48" s="9"/>
      <c r="B48" s="46"/>
      <c r="C48" s="46"/>
      <c r="D48" s="46"/>
      <c r="E48" s="47"/>
      <c r="F48" s="9"/>
      <c r="G48" s="48"/>
      <c r="H48" s="48"/>
      <c r="I48" s="48"/>
      <c r="J48" s="49"/>
      <c r="K48" s="48"/>
      <c r="L48" s="48"/>
      <c r="M48" s="48"/>
      <c r="N48" s="50"/>
      <c r="Q48" s="1"/>
    </row>
    <row r="49" spans="1:17" ht="15">
      <c r="A49" s="9"/>
      <c r="B49" s="46"/>
      <c r="C49" s="46"/>
      <c r="D49" s="46"/>
      <c r="E49" s="47"/>
      <c r="F49" s="9"/>
      <c r="G49" s="48"/>
      <c r="H49" s="48"/>
      <c r="I49" s="48"/>
      <c r="J49" s="49"/>
      <c r="K49" s="48"/>
      <c r="L49" s="48"/>
      <c r="M49" s="48"/>
      <c r="N49" s="50"/>
      <c r="Q49" s="1"/>
    </row>
    <row r="50" spans="1:17" ht="15">
      <c r="A50" s="9"/>
      <c r="B50" s="46"/>
      <c r="C50" s="46"/>
      <c r="D50" s="46"/>
      <c r="E50" s="47"/>
      <c r="F50" s="9"/>
      <c r="G50" s="48"/>
      <c r="H50" s="48"/>
      <c r="I50" s="48"/>
      <c r="J50" s="49"/>
      <c r="K50" s="48"/>
      <c r="L50" s="48"/>
      <c r="M50" s="48"/>
      <c r="N50" s="50"/>
      <c r="Q50" s="1"/>
    </row>
    <row r="51" spans="1:17" ht="15">
      <c r="A51" s="9"/>
      <c r="B51" s="46"/>
      <c r="C51" s="46"/>
      <c r="D51" s="46"/>
      <c r="E51" s="47"/>
      <c r="F51" s="9"/>
      <c r="G51" s="48"/>
      <c r="H51" s="48"/>
      <c r="I51" s="48"/>
      <c r="J51" s="49"/>
      <c r="K51" s="48"/>
      <c r="L51" s="48"/>
      <c r="M51" s="48"/>
      <c r="N51" s="50"/>
      <c r="Q51" s="1"/>
    </row>
    <row r="52" spans="1:17" ht="15">
      <c r="A52" s="9"/>
      <c r="B52" s="46"/>
      <c r="C52" s="46"/>
      <c r="D52" s="46"/>
      <c r="E52" s="47"/>
      <c r="F52" s="9"/>
      <c r="G52" s="48"/>
      <c r="H52" s="48"/>
      <c r="I52" s="48"/>
      <c r="J52" s="49"/>
      <c r="K52" s="48"/>
      <c r="L52" s="48"/>
      <c r="M52" s="48"/>
      <c r="N52" s="50"/>
      <c r="Q52" s="1"/>
    </row>
    <row r="53" spans="1:17" ht="15">
      <c r="A53" s="9"/>
      <c r="B53" s="46"/>
      <c r="C53" s="46"/>
      <c r="D53" s="46"/>
      <c r="E53" s="47"/>
      <c r="F53" s="9"/>
      <c r="G53" s="48"/>
      <c r="H53" s="48"/>
      <c r="I53" s="48"/>
      <c r="J53" s="49"/>
      <c r="K53" s="48"/>
      <c r="L53" s="48"/>
      <c r="M53" s="48"/>
      <c r="N53" s="50"/>
      <c r="Q53" s="1"/>
    </row>
    <row r="54" spans="1:17" ht="15">
      <c r="A54" s="9"/>
      <c r="B54" s="46"/>
      <c r="C54" s="46"/>
      <c r="D54" s="46"/>
      <c r="E54" s="47"/>
      <c r="F54" s="9"/>
      <c r="G54" s="48"/>
      <c r="H54" s="48"/>
      <c r="I54" s="48"/>
      <c r="J54" s="49"/>
      <c r="K54" s="48"/>
      <c r="L54" s="48"/>
      <c r="M54" s="48"/>
      <c r="N54" s="50"/>
      <c r="Q54" s="1"/>
    </row>
    <row r="55" spans="1:17" ht="15">
      <c r="A55" s="9"/>
      <c r="B55" s="46"/>
      <c r="C55" s="46"/>
      <c r="D55" s="46"/>
      <c r="E55" s="47"/>
      <c r="F55" s="9"/>
      <c r="G55" s="48"/>
      <c r="H55" s="48"/>
      <c r="I55" s="48"/>
      <c r="J55" s="49"/>
      <c r="K55" s="48"/>
      <c r="L55" s="48"/>
      <c r="M55" s="48"/>
      <c r="N55" s="50"/>
      <c r="Q55" s="1"/>
    </row>
    <row r="56" spans="1:17" ht="15" customHeight="1">
      <c r="A56" s="9"/>
      <c r="B56" s="46"/>
      <c r="C56" s="46"/>
      <c r="D56" s="46"/>
      <c r="E56" s="47"/>
      <c r="F56" s="9"/>
      <c r="G56" s="48"/>
      <c r="H56" s="48"/>
      <c r="I56" s="48"/>
      <c r="J56" s="49"/>
      <c r="K56" s="48"/>
      <c r="L56" s="48"/>
      <c r="M56" s="48"/>
      <c r="N56" s="50"/>
      <c r="Q56" s="1"/>
    </row>
    <row r="57" spans="1:17" ht="15.75" customHeight="1">
      <c r="A57" s="9"/>
      <c r="B57" s="46"/>
      <c r="C57" s="46"/>
      <c r="D57" s="46"/>
      <c r="E57" s="47"/>
      <c r="F57" s="9"/>
      <c r="G57" s="48"/>
      <c r="H57" s="48"/>
      <c r="I57" s="48"/>
      <c r="J57" s="49"/>
      <c r="K57" s="48"/>
      <c r="L57" s="48"/>
      <c r="M57" s="48"/>
      <c r="N57" s="50"/>
      <c r="Q57" s="1"/>
    </row>
    <row r="58" ht="15">
      <c r="Q58" s="1"/>
    </row>
    <row r="59" ht="15">
      <c r="Q59" s="1"/>
    </row>
    <row r="60" spans="2:17" ht="15">
      <c r="B60" s="2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3.7539062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160</v>
      </c>
      <c r="I10" s="5" t="str">
        <f>B10</f>
        <v>Skład</v>
      </c>
      <c r="J10" s="5" t="s">
        <v>161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7.5" customHeight="1">
      <c r="A11" s="51" t="s">
        <v>3</v>
      </c>
      <c r="B11" s="52" t="s">
        <v>380</v>
      </c>
      <c r="C11" s="52" t="s">
        <v>381</v>
      </c>
      <c r="D11" s="52" t="s">
        <v>382</v>
      </c>
      <c r="E11" s="107">
        <v>1200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7" ht="15">
      <c r="A12" s="57"/>
      <c r="B12" s="58"/>
      <c r="C12" s="58"/>
      <c r="D12" s="58"/>
      <c r="E12" s="59"/>
      <c r="F12" s="57"/>
      <c r="G12" s="60"/>
      <c r="H12" s="60"/>
      <c r="I12" s="60"/>
      <c r="J12" s="65"/>
      <c r="K12" s="60"/>
      <c r="L12" s="60"/>
      <c r="M12" s="60"/>
      <c r="N12" s="62"/>
      <c r="Q12" s="1"/>
    </row>
    <row r="13" spans="1:17" ht="18" customHeight="1">
      <c r="A13" s="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48"/>
      <c r="M13" s="48"/>
      <c r="N13" s="5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10">
      <selection activeCell="IV29" sqref="IV29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SUM(N11:N48)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2.5" customHeight="1">
      <c r="A11" s="21" t="s">
        <v>3</v>
      </c>
      <c r="B11" s="37" t="s">
        <v>388</v>
      </c>
      <c r="C11" s="37" t="s">
        <v>389</v>
      </c>
      <c r="D11" s="37" t="s">
        <v>138</v>
      </c>
      <c r="E11" s="38">
        <v>3300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 aca="true" t="shared" si="0" ref="L11:L48">IF(K11=0,"0,00",IF(K11&gt;0,ROUND(E11/K11,2)))</f>
        <v>0,00</v>
      </c>
      <c r="M11" s="15"/>
      <c r="N11" s="17">
        <f>ROUND(L11*ROUND(M11,2),2)</f>
        <v>0</v>
      </c>
    </row>
    <row r="12" spans="1:14" ht="46.5" customHeight="1">
      <c r="A12" s="21" t="s">
        <v>235</v>
      </c>
      <c r="B12" s="37" t="s">
        <v>390</v>
      </c>
      <c r="C12" s="37" t="s">
        <v>169</v>
      </c>
      <c r="D12" s="37" t="s">
        <v>138</v>
      </c>
      <c r="E12" s="38">
        <v>900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 t="shared" si="0"/>
        <v>0,00</v>
      </c>
      <c r="M12" s="15"/>
      <c r="N12" s="17">
        <f aca="true" t="shared" si="1" ref="N12:N48">ROUND(L12*ROUND(M12,2),2)</f>
        <v>0</v>
      </c>
    </row>
    <row r="13" spans="1:14" ht="46.5" customHeight="1">
      <c r="A13" s="21" t="s">
        <v>5</v>
      </c>
      <c r="B13" s="37" t="s">
        <v>391</v>
      </c>
      <c r="C13" s="37" t="s">
        <v>148</v>
      </c>
      <c r="D13" s="37" t="s">
        <v>392</v>
      </c>
      <c r="E13" s="38">
        <v>108000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 t="shared" si="0"/>
        <v>0,00</v>
      </c>
      <c r="M13" s="15"/>
      <c r="N13" s="17">
        <f t="shared" si="1"/>
        <v>0</v>
      </c>
    </row>
    <row r="14" spans="1:14" ht="49.5" customHeight="1">
      <c r="A14" s="21" t="s">
        <v>6</v>
      </c>
      <c r="B14" s="37" t="s">
        <v>393</v>
      </c>
      <c r="C14" s="37" t="s">
        <v>394</v>
      </c>
      <c r="D14" s="37" t="s">
        <v>138</v>
      </c>
      <c r="E14" s="38">
        <v>9000</v>
      </c>
      <c r="F14" s="14" t="s">
        <v>90</v>
      </c>
      <c r="G14" s="15" t="s">
        <v>115</v>
      </c>
      <c r="H14" s="73"/>
      <c r="I14" s="73"/>
      <c r="J14" s="16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8" customHeight="1">
      <c r="A15" s="21" t="s">
        <v>58</v>
      </c>
      <c r="B15" s="37" t="s">
        <v>395</v>
      </c>
      <c r="C15" s="37" t="s">
        <v>396</v>
      </c>
      <c r="D15" s="37" t="s">
        <v>397</v>
      </c>
      <c r="E15" s="38">
        <v>400</v>
      </c>
      <c r="F15" s="14" t="s">
        <v>90</v>
      </c>
      <c r="G15" s="15" t="s">
        <v>115</v>
      </c>
      <c r="H15" s="73"/>
      <c r="I15" s="73"/>
      <c r="J15" s="16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4.25" customHeight="1">
      <c r="A16" s="21" t="s">
        <v>89</v>
      </c>
      <c r="B16" s="37" t="s">
        <v>398</v>
      </c>
      <c r="C16" s="37" t="s">
        <v>399</v>
      </c>
      <c r="D16" s="37" t="s">
        <v>400</v>
      </c>
      <c r="E16" s="38">
        <v>200</v>
      </c>
      <c r="F16" s="14" t="s">
        <v>633</v>
      </c>
      <c r="G16" s="15" t="s">
        <v>115</v>
      </c>
      <c r="H16" s="73"/>
      <c r="I16" s="73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74.25" customHeight="1">
      <c r="A17" s="21" t="s">
        <v>7</v>
      </c>
      <c r="B17" s="37" t="s">
        <v>401</v>
      </c>
      <c r="C17" s="37" t="s">
        <v>402</v>
      </c>
      <c r="D17" s="37" t="s">
        <v>402</v>
      </c>
      <c r="E17" s="38">
        <v>120</v>
      </c>
      <c r="F17" s="14" t="s">
        <v>90</v>
      </c>
      <c r="G17" s="15" t="s">
        <v>115</v>
      </c>
      <c r="H17" s="73"/>
      <c r="I17" s="73"/>
      <c r="J17" s="16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9.5" customHeight="1">
      <c r="A18" s="21" t="s">
        <v>8</v>
      </c>
      <c r="B18" s="37" t="s">
        <v>455</v>
      </c>
      <c r="C18" s="37" t="s">
        <v>147</v>
      </c>
      <c r="D18" s="37" t="s">
        <v>403</v>
      </c>
      <c r="E18" s="38">
        <v>6000</v>
      </c>
      <c r="F18" s="14" t="s">
        <v>90</v>
      </c>
      <c r="G18" s="15" t="s">
        <v>115</v>
      </c>
      <c r="H18" s="73"/>
      <c r="I18" s="73"/>
      <c r="J18" s="16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.75" customHeight="1">
      <c r="A19" s="21" t="s">
        <v>21</v>
      </c>
      <c r="B19" s="37" t="s">
        <v>455</v>
      </c>
      <c r="C19" s="37" t="s">
        <v>149</v>
      </c>
      <c r="D19" s="37" t="s">
        <v>138</v>
      </c>
      <c r="E19" s="38">
        <v>3000</v>
      </c>
      <c r="F19" s="14" t="s">
        <v>90</v>
      </c>
      <c r="G19" s="15" t="s">
        <v>115</v>
      </c>
      <c r="H19" s="73"/>
      <c r="I19" s="73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spans="1:14" ht="48.75" customHeight="1">
      <c r="A20" s="21" t="s">
        <v>88</v>
      </c>
      <c r="B20" s="37" t="s">
        <v>404</v>
      </c>
      <c r="C20" s="37" t="s">
        <v>405</v>
      </c>
      <c r="D20" s="37" t="s">
        <v>406</v>
      </c>
      <c r="E20" s="38">
        <v>1200</v>
      </c>
      <c r="F20" s="14" t="s">
        <v>90</v>
      </c>
      <c r="G20" s="15" t="s">
        <v>115</v>
      </c>
      <c r="H20" s="73"/>
      <c r="I20" s="73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45.75" customHeight="1">
      <c r="A21" s="21" t="s">
        <v>1</v>
      </c>
      <c r="B21" s="37" t="s">
        <v>407</v>
      </c>
      <c r="C21" s="37" t="s">
        <v>136</v>
      </c>
      <c r="D21" s="37" t="s">
        <v>138</v>
      </c>
      <c r="E21" s="38">
        <v>2200</v>
      </c>
      <c r="F21" s="14" t="s">
        <v>90</v>
      </c>
      <c r="G21" s="15" t="s">
        <v>115</v>
      </c>
      <c r="H21" s="73"/>
      <c r="I21" s="73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48" customHeight="1">
      <c r="A22" s="21" t="s">
        <v>0</v>
      </c>
      <c r="B22" s="37" t="s">
        <v>408</v>
      </c>
      <c r="C22" s="37" t="s">
        <v>409</v>
      </c>
      <c r="D22" s="37" t="s">
        <v>283</v>
      </c>
      <c r="E22" s="38">
        <v>80</v>
      </c>
      <c r="F22" s="14" t="s">
        <v>90</v>
      </c>
      <c r="G22" s="15" t="s">
        <v>115</v>
      </c>
      <c r="H22" s="73"/>
      <c r="I22" s="73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4" ht="53.25" customHeight="1">
      <c r="A23" s="21" t="s">
        <v>91</v>
      </c>
      <c r="B23" s="37" t="s">
        <v>410</v>
      </c>
      <c r="C23" s="37" t="s">
        <v>411</v>
      </c>
      <c r="D23" s="37" t="s">
        <v>138</v>
      </c>
      <c r="E23" s="38">
        <v>12000</v>
      </c>
      <c r="F23" s="14" t="s">
        <v>90</v>
      </c>
      <c r="G23" s="15" t="s">
        <v>115</v>
      </c>
      <c r="H23" s="73"/>
      <c r="I23" s="73"/>
      <c r="J23" s="16"/>
      <c r="K23" s="15"/>
      <c r="L23" s="15" t="str">
        <f t="shared" si="0"/>
        <v>0,00</v>
      </c>
      <c r="M23" s="15"/>
      <c r="N23" s="17">
        <f t="shared" si="1"/>
        <v>0</v>
      </c>
    </row>
    <row r="24" spans="1:14" ht="52.5" customHeight="1">
      <c r="A24" s="21" t="s">
        <v>92</v>
      </c>
      <c r="B24" s="37" t="s">
        <v>412</v>
      </c>
      <c r="C24" s="37" t="s">
        <v>389</v>
      </c>
      <c r="D24" s="37" t="s">
        <v>138</v>
      </c>
      <c r="E24" s="38">
        <v>21600</v>
      </c>
      <c r="F24" s="14" t="s">
        <v>90</v>
      </c>
      <c r="G24" s="15" t="s">
        <v>115</v>
      </c>
      <c r="H24" s="73"/>
      <c r="I24" s="73"/>
      <c r="J24" s="16"/>
      <c r="K24" s="15"/>
      <c r="L24" s="15" t="str">
        <f t="shared" si="0"/>
        <v>0,00</v>
      </c>
      <c r="M24" s="15"/>
      <c r="N24" s="17">
        <f t="shared" si="1"/>
        <v>0</v>
      </c>
    </row>
    <row r="25" spans="1:14" ht="51.75" customHeight="1">
      <c r="A25" s="21" t="s">
        <v>93</v>
      </c>
      <c r="B25" s="37" t="s">
        <v>413</v>
      </c>
      <c r="C25" s="37" t="s">
        <v>340</v>
      </c>
      <c r="D25" s="37" t="s">
        <v>138</v>
      </c>
      <c r="E25" s="38">
        <v>300</v>
      </c>
      <c r="F25" s="14" t="s">
        <v>90</v>
      </c>
      <c r="G25" s="15" t="s">
        <v>115</v>
      </c>
      <c r="H25" s="73"/>
      <c r="I25" s="73"/>
      <c r="J25" s="16"/>
      <c r="K25" s="15"/>
      <c r="L25" s="15" t="str">
        <f t="shared" si="0"/>
        <v>0,00</v>
      </c>
      <c r="M25" s="15"/>
      <c r="N25" s="17">
        <f t="shared" si="1"/>
        <v>0</v>
      </c>
    </row>
    <row r="26" spans="1:14" ht="48" customHeight="1">
      <c r="A26" s="21" t="s">
        <v>94</v>
      </c>
      <c r="B26" s="37" t="s">
        <v>414</v>
      </c>
      <c r="C26" s="37" t="s">
        <v>415</v>
      </c>
      <c r="D26" s="37" t="s">
        <v>416</v>
      </c>
      <c r="E26" s="38">
        <v>40</v>
      </c>
      <c r="F26" s="14" t="s">
        <v>90</v>
      </c>
      <c r="G26" s="15" t="s">
        <v>115</v>
      </c>
      <c r="H26" s="73"/>
      <c r="I26" s="73"/>
      <c r="J26" s="16"/>
      <c r="K26" s="15"/>
      <c r="L26" s="15" t="str">
        <f t="shared" si="0"/>
        <v>0,00</v>
      </c>
      <c r="M26" s="15"/>
      <c r="N26" s="17">
        <f t="shared" si="1"/>
        <v>0</v>
      </c>
    </row>
    <row r="27" spans="1:14" ht="51.75" customHeight="1">
      <c r="A27" s="21" t="s">
        <v>95</v>
      </c>
      <c r="B27" s="37" t="s">
        <v>417</v>
      </c>
      <c r="C27" s="37" t="s">
        <v>136</v>
      </c>
      <c r="D27" s="37" t="s">
        <v>138</v>
      </c>
      <c r="E27" s="38">
        <v>11000</v>
      </c>
      <c r="F27" s="14" t="s">
        <v>90</v>
      </c>
      <c r="G27" s="15" t="s">
        <v>115</v>
      </c>
      <c r="H27" s="73"/>
      <c r="I27" s="73"/>
      <c r="J27" s="16"/>
      <c r="K27" s="15"/>
      <c r="L27" s="15" t="str">
        <f t="shared" si="0"/>
        <v>0,00</v>
      </c>
      <c r="M27" s="15"/>
      <c r="N27" s="17">
        <f t="shared" si="1"/>
        <v>0</v>
      </c>
    </row>
    <row r="28" spans="1:14" ht="53.25" customHeight="1">
      <c r="A28" s="21" t="s">
        <v>96</v>
      </c>
      <c r="B28" s="37" t="s">
        <v>418</v>
      </c>
      <c r="C28" s="37" t="s">
        <v>149</v>
      </c>
      <c r="D28" s="37" t="s">
        <v>403</v>
      </c>
      <c r="E28" s="38">
        <v>2300</v>
      </c>
      <c r="F28" s="14" t="s">
        <v>90</v>
      </c>
      <c r="G28" s="15" t="s">
        <v>115</v>
      </c>
      <c r="H28" s="73"/>
      <c r="I28" s="73"/>
      <c r="J28" s="16"/>
      <c r="K28" s="15"/>
      <c r="L28" s="15" t="str">
        <f t="shared" si="0"/>
        <v>0,00</v>
      </c>
      <c r="M28" s="15"/>
      <c r="N28" s="17">
        <f t="shared" si="1"/>
        <v>0</v>
      </c>
    </row>
    <row r="29" spans="1:14" ht="51.75" customHeight="1">
      <c r="A29" s="21" t="s">
        <v>97</v>
      </c>
      <c r="B29" s="37" t="s">
        <v>419</v>
      </c>
      <c r="C29" s="37" t="s">
        <v>420</v>
      </c>
      <c r="D29" s="37" t="s">
        <v>421</v>
      </c>
      <c r="E29" s="38">
        <v>80</v>
      </c>
      <c r="F29" s="14" t="s">
        <v>90</v>
      </c>
      <c r="G29" s="15" t="s">
        <v>115</v>
      </c>
      <c r="H29" s="73"/>
      <c r="I29" s="73"/>
      <c r="J29" s="16"/>
      <c r="K29" s="15"/>
      <c r="L29" s="15" t="str">
        <f t="shared" si="0"/>
        <v>0,00</v>
      </c>
      <c r="M29" s="15"/>
      <c r="N29" s="17">
        <f t="shared" si="1"/>
        <v>0</v>
      </c>
    </row>
    <row r="30" spans="1:14" ht="60" customHeight="1">
      <c r="A30" s="21" t="s">
        <v>98</v>
      </c>
      <c r="B30" s="37" t="s">
        <v>422</v>
      </c>
      <c r="C30" s="37" t="s">
        <v>423</v>
      </c>
      <c r="D30" s="37" t="s">
        <v>424</v>
      </c>
      <c r="E30" s="38">
        <v>100</v>
      </c>
      <c r="F30" s="14" t="s">
        <v>90</v>
      </c>
      <c r="G30" s="15" t="s">
        <v>115</v>
      </c>
      <c r="H30" s="73"/>
      <c r="I30" s="73"/>
      <c r="J30" s="16"/>
      <c r="K30" s="15"/>
      <c r="L30" s="15" t="str">
        <f t="shared" si="0"/>
        <v>0,00</v>
      </c>
      <c r="M30" s="15"/>
      <c r="N30" s="17">
        <f t="shared" si="1"/>
        <v>0</v>
      </c>
    </row>
    <row r="31" spans="1:14" ht="49.5" customHeight="1">
      <c r="A31" s="21" t="s">
        <v>124</v>
      </c>
      <c r="B31" s="37" t="s">
        <v>418</v>
      </c>
      <c r="C31" s="37" t="s">
        <v>129</v>
      </c>
      <c r="D31" s="37" t="s">
        <v>403</v>
      </c>
      <c r="E31" s="38">
        <v>6600</v>
      </c>
      <c r="F31" s="14" t="s">
        <v>90</v>
      </c>
      <c r="G31" s="15" t="s">
        <v>115</v>
      </c>
      <c r="H31" s="73"/>
      <c r="I31" s="73"/>
      <c r="J31" s="16"/>
      <c r="K31" s="15"/>
      <c r="L31" s="15" t="str">
        <f t="shared" si="0"/>
        <v>0,00</v>
      </c>
      <c r="M31" s="15"/>
      <c r="N31" s="17">
        <f t="shared" si="1"/>
        <v>0</v>
      </c>
    </row>
    <row r="32" spans="1:14" ht="46.5" customHeight="1">
      <c r="A32" s="21" t="s">
        <v>125</v>
      </c>
      <c r="B32" s="37" t="s">
        <v>425</v>
      </c>
      <c r="C32" s="37" t="s">
        <v>426</v>
      </c>
      <c r="D32" s="37" t="s">
        <v>403</v>
      </c>
      <c r="E32" s="38">
        <v>41000</v>
      </c>
      <c r="F32" s="14" t="s">
        <v>90</v>
      </c>
      <c r="G32" s="15" t="s">
        <v>115</v>
      </c>
      <c r="H32" s="73"/>
      <c r="I32" s="73"/>
      <c r="J32" s="16"/>
      <c r="K32" s="15"/>
      <c r="L32" s="15" t="str">
        <f t="shared" si="0"/>
        <v>0,00</v>
      </c>
      <c r="M32" s="15"/>
      <c r="N32" s="17">
        <f t="shared" si="1"/>
        <v>0</v>
      </c>
    </row>
    <row r="33" spans="1:14" ht="46.5" customHeight="1">
      <c r="A33" s="21" t="s">
        <v>126</v>
      </c>
      <c r="B33" s="37" t="s">
        <v>427</v>
      </c>
      <c r="C33" s="37" t="s">
        <v>147</v>
      </c>
      <c r="D33" s="37" t="s">
        <v>141</v>
      </c>
      <c r="E33" s="38">
        <v>1120</v>
      </c>
      <c r="F33" s="14" t="s">
        <v>90</v>
      </c>
      <c r="G33" s="15" t="s">
        <v>115</v>
      </c>
      <c r="H33" s="73"/>
      <c r="I33" s="73"/>
      <c r="J33" s="16"/>
      <c r="K33" s="15"/>
      <c r="L33" s="15" t="str">
        <f t="shared" si="0"/>
        <v>0,00</v>
      </c>
      <c r="M33" s="15"/>
      <c r="N33" s="17">
        <f t="shared" si="1"/>
        <v>0</v>
      </c>
    </row>
    <row r="34" spans="1:14" ht="45" customHeight="1">
      <c r="A34" s="21" t="s">
        <v>245</v>
      </c>
      <c r="B34" s="37" t="s">
        <v>428</v>
      </c>
      <c r="C34" s="37" t="s">
        <v>205</v>
      </c>
      <c r="D34" s="37" t="s">
        <v>138</v>
      </c>
      <c r="E34" s="38">
        <v>34200</v>
      </c>
      <c r="F34" s="14" t="s">
        <v>90</v>
      </c>
      <c r="G34" s="15" t="s">
        <v>115</v>
      </c>
      <c r="H34" s="73"/>
      <c r="I34" s="73"/>
      <c r="J34" s="16"/>
      <c r="K34" s="15"/>
      <c r="L34" s="15" t="str">
        <f t="shared" si="0"/>
        <v>0,00</v>
      </c>
      <c r="M34" s="15"/>
      <c r="N34" s="17">
        <f t="shared" si="1"/>
        <v>0</v>
      </c>
    </row>
    <row r="35" spans="1:14" ht="50.25" customHeight="1">
      <c r="A35" s="21" t="s">
        <v>246</v>
      </c>
      <c r="B35" s="37" t="s">
        <v>429</v>
      </c>
      <c r="C35" s="37" t="s">
        <v>389</v>
      </c>
      <c r="D35" s="37" t="s">
        <v>403</v>
      </c>
      <c r="E35" s="38">
        <v>30000</v>
      </c>
      <c r="F35" s="14" t="s">
        <v>90</v>
      </c>
      <c r="G35" s="15" t="s">
        <v>115</v>
      </c>
      <c r="H35" s="73"/>
      <c r="I35" s="73"/>
      <c r="J35" s="16"/>
      <c r="K35" s="15"/>
      <c r="L35" s="15" t="str">
        <f t="shared" si="0"/>
        <v>0,00</v>
      </c>
      <c r="M35" s="15"/>
      <c r="N35" s="17">
        <f t="shared" si="1"/>
        <v>0</v>
      </c>
    </row>
    <row r="36" spans="1:14" ht="50.25" customHeight="1">
      <c r="A36" s="21" t="s">
        <v>247</v>
      </c>
      <c r="B36" s="37" t="s">
        <v>430</v>
      </c>
      <c r="C36" s="37" t="s">
        <v>135</v>
      </c>
      <c r="D36" s="37" t="s">
        <v>138</v>
      </c>
      <c r="E36" s="38">
        <v>300</v>
      </c>
      <c r="F36" s="14" t="s">
        <v>90</v>
      </c>
      <c r="G36" s="15" t="s">
        <v>115</v>
      </c>
      <c r="H36" s="73"/>
      <c r="I36" s="73"/>
      <c r="J36" s="16"/>
      <c r="K36" s="15"/>
      <c r="L36" s="15" t="str">
        <f t="shared" si="0"/>
        <v>0,00</v>
      </c>
      <c r="M36" s="15"/>
      <c r="N36" s="17">
        <f t="shared" si="1"/>
        <v>0</v>
      </c>
    </row>
    <row r="37" spans="1:14" ht="45.75" customHeight="1">
      <c r="A37" s="21" t="s">
        <v>248</v>
      </c>
      <c r="B37" s="37" t="s">
        <v>431</v>
      </c>
      <c r="C37" s="37" t="s">
        <v>129</v>
      </c>
      <c r="D37" s="37" t="s">
        <v>432</v>
      </c>
      <c r="E37" s="38">
        <v>2100</v>
      </c>
      <c r="F37" s="14" t="s">
        <v>90</v>
      </c>
      <c r="G37" s="15" t="s">
        <v>115</v>
      </c>
      <c r="H37" s="73"/>
      <c r="I37" s="73"/>
      <c r="J37" s="16"/>
      <c r="K37" s="15"/>
      <c r="L37" s="15" t="str">
        <f t="shared" si="0"/>
        <v>0,00</v>
      </c>
      <c r="M37" s="15"/>
      <c r="N37" s="17">
        <f t="shared" si="1"/>
        <v>0</v>
      </c>
    </row>
    <row r="38" spans="1:14" ht="48.75" customHeight="1">
      <c r="A38" s="21" t="s">
        <v>249</v>
      </c>
      <c r="B38" s="37" t="s">
        <v>433</v>
      </c>
      <c r="C38" s="37" t="s">
        <v>434</v>
      </c>
      <c r="D38" s="37" t="s">
        <v>283</v>
      </c>
      <c r="E38" s="38">
        <v>1000</v>
      </c>
      <c r="F38" s="14" t="s">
        <v>90</v>
      </c>
      <c r="G38" s="15" t="s">
        <v>115</v>
      </c>
      <c r="H38" s="73"/>
      <c r="I38" s="73"/>
      <c r="J38" s="16"/>
      <c r="K38" s="15"/>
      <c r="L38" s="15" t="str">
        <f t="shared" si="0"/>
        <v>0,00</v>
      </c>
      <c r="M38" s="15"/>
      <c r="N38" s="17">
        <f t="shared" si="1"/>
        <v>0</v>
      </c>
    </row>
    <row r="39" spans="1:14" ht="51.75" customHeight="1">
      <c r="A39" s="21" t="s">
        <v>250</v>
      </c>
      <c r="B39" s="37" t="s">
        <v>435</v>
      </c>
      <c r="C39" s="37" t="s">
        <v>436</v>
      </c>
      <c r="D39" s="37" t="s">
        <v>145</v>
      </c>
      <c r="E39" s="38">
        <v>5400</v>
      </c>
      <c r="F39" s="14" t="s">
        <v>90</v>
      </c>
      <c r="G39" s="15" t="s">
        <v>115</v>
      </c>
      <c r="H39" s="73"/>
      <c r="I39" s="73"/>
      <c r="J39" s="16"/>
      <c r="K39" s="15"/>
      <c r="L39" s="15" t="str">
        <f t="shared" si="0"/>
        <v>0,00</v>
      </c>
      <c r="M39" s="15"/>
      <c r="N39" s="17">
        <f t="shared" si="1"/>
        <v>0</v>
      </c>
    </row>
    <row r="40" spans="1:14" ht="111" customHeight="1">
      <c r="A40" s="21" t="s">
        <v>251</v>
      </c>
      <c r="B40" s="37" t="s">
        <v>437</v>
      </c>
      <c r="C40" s="37" t="s">
        <v>438</v>
      </c>
      <c r="D40" s="37" t="s">
        <v>403</v>
      </c>
      <c r="E40" s="38">
        <v>900</v>
      </c>
      <c r="F40" s="14" t="s">
        <v>90</v>
      </c>
      <c r="G40" s="15" t="s">
        <v>115</v>
      </c>
      <c r="H40" s="73"/>
      <c r="I40" s="73"/>
      <c r="J40" s="16"/>
      <c r="K40" s="15"/>
      <c r="L40" s="15" t="str">
        <f t="shared" si="0"/>
        <v>0,00</v>
      </c>
      <c r="M40" s="15"/>
      <c r="N40" s="17">
        <f t="shared" si="1"/>
        <v>0</v>
      </c>
    </row>
    <row r="41" spans="1:14" ht="48" customHeight="1">
      <c r="A41" s="21" t="s">
        <v>252</v>
      </c>
      <c r="B41" s="37" t="s">
        <v>439</v>
      </c>
      <c r="C41" s="37" t="s">
        <v>389</v>
      </c>
      <c r="D41" s="37" t="s">
        <v>138</v>
      </c>
      <c r="E41" s="38">
        <v>640</v>
      </c>
      <c r="F41" s="14" t="s">
        <v>90</v>
      </c>
      <c r="G41" s="15" t="s">
        <v>115</v>
      </c>
      <c r="H41" s="73"/>
      <c r="I41" s="73"/>
      <c r="J41" s="16"/>
      <c r="K41" s="15"/>
      <c r="L41" s="15" t="str">
        <f t="shared" si="0"/>
        <v>0,00</v>
      </c>
      <c r="M41" s="15"/>
      <c r="N41" s="17">
        <f t="shared" si="1"/>
        <v>0</v>
      </c>
    </row>
    <row r="42" spans="1:14" ht="48.75" customHeight="1">
      <c r="A42" s="21" t="s">
        <v>253</v>
      </c>
      <c r="B42" s="37" t="s">
        <v>440</v>
      </c>
      <c r="C42" s="37" t="s">
        <v>441</v>
      </c>
      <c r="D42" s="37" t="s">
        <v>442</v>
      </c>
      <c r="E42" s="38">
        <v>200</v>
      </c>
      <c r="F42" s="14" t="s">
        <v>90</v>
      </c>
      <c r="G42" s="15" t="s">
        <v>115</v>
      </c>
      <c r="H42" s="73"/>
      <c r="I42" s="73"/>
      <c r="J42" s="16"/>
      <c r="K42" s="15"/>
      <c r="L42" s="15" t="str">
        <f t="shared" si="0"/>
        <v>0,00</v>
      </c>
      <c r="M42" s="15"/>
      <c r="N42" s="17">
        <f t="shared" si="1"/>
        <v>0</v>
      </c>
    </row>
    <row r="43" spans="1:14" ht="45.75" customHeight="1">
      <c r="A43" s="21" t="s">
        <v>254</v>
      </c>
      <c r="B43" s="37" t="s">
        <v>443</v>
      </c>
      <c r="C43" s="37" t="s">
        <v>444</v>
      </c>
      <c r="D43" s="37" t="s">
        <v>145</v>
      </c>
      <c r="E43" s="38">
        <v>15000</v>
      </c>
      <c r="F43" s="14" t="s">
        <v>90</v>
      </c>
      <c r="G43" s="15" t="s">
        <v>115</v>
      </c>
      <c r="H43" s="73"/>
      <c r="I43" s="73"/>
      <c r="J43" s="16"/>
      <c r="K43" s="15"/>
      <c r="L43" s="15" t="str">
        <f t="shared" si="0"/>
        <v>0,00</v>
      </c>
      <c r="M43" s="15"/>
      <c r="N43" s="17">
        <f t="shared" si="1"/>
        <v>0</v>
      </c>
    </row>
    <row r="44" spans="1:14" ht="53.25" customHeight="1">
      <c r="A44" s="21" t="s">
        <v>383</v>
      </c>
      <c r="B44" s="37" t="s">
        <v>445</v>
      </c>
      <c r="C44" s="37" t="s">
        <v>446</v>
      </c>
      <c r="D44" s="37" t="s">
        <v>403</v>
      </c>
      <c r="E44" s="38">
        <v>64000</v>
      </c>
      <c r="F44" s="14" t="s">
        <v>90</v>
      </c>
      <c r="G44" s="15" t="s">
        <v>115</v>
      </c>
      <c r="H44" s="73"/>
      <c r="I44" s="73"/>
      <c r="J44" s="16"/>
      <c r="K44" s="15"/>
      <c r="L44" s="15" t="str">
        <f t="shared" si="0"/>
        <v>0,00</v>
      </c>
      <c r="M44" s="15"/>
      <c r="N44" s="17">
        <f t="shared" si="1"/>
        <v>0</v>
      </c>
    </row>
    <row r="45" spans="1:14" ht="49.5" customHeight="1">
      <c r="A45" s="21" t="s">
        <v>384</v>
      </c>
      <c r="B45" s="37" t="s">
        <v>447</v>
      </c>
      <c r="C45" s="37" t="s">
        <v>448</v>
      </c>
      <c r="D45" s="37" t="s">
        <v>449</v>
      </c>
      <c r="E45" s="38">
        <v>3600</v>
      </c>
      <c r="F45" s="14" t="s">
        <v>90</v>
      </c>
      <c r="G45" s="15" t="s">
        <v>115</v>
      </c>
      <c r="H45" s="73"/>
      <c r="I45" s="73"/>
      <c r="J45" s="16"/>
      <c r="K45" s="15"/>
      <c r="L45" s="15" t="str">
        <f t="shared" si="0"/>
        <v>0,00</v>
      </c>
      <c r="M45" s="15"/>
      <c r="N45" s="17">
        <f t="shared" si="1"/>
        <v>0</v>
      </c>
    </row>
    <row r="46" spans="1:14" ht="126.75" customHeight="1">
      <c r="A46" s="21" t="s">
        <v>385</v>
      </c>
      <c r="B46" s="37" t="s">
        <v>450</v>
      </c>
      <c r="C46" s="37" t="s">
        <v>451</v>
      </c>
      <c r="D46" s="37" t="s">
        <v>452</v>
      </c>
      <c r="E46" s="38">
        <v>1500</v>
      </c>
      <c r="F46" s="14" t="s">
        <v>90</v>
      </c>
      <c r="G46" s="15" t="s">
        <v>115</v>
      </c>
      <c r="H46" s="73"/>
      <c r="I46" s="73"/>
      <c r="J46" s="16"/>
      <c r="K46" s="15"/>
      <c r="L46" s="15" t="str">
        <f t="shared" si="0"/>
        <v>0,00</v>
      </c>
      <c r="M46" s="15"/>
      <c r="N46" s="17">
        <f t="shared" si="1"/>
        <v>0</v>
      </c>
    </row>
    <row r="47" spans="1:14" ht="54" customHeight="1">
      <c r="A47" s="21" t="s">
        <v>386</v>
      </c>
      <c r="B47" s="37" t="s">
        <v>454</v>
      </c>
      <c r="C47" s="37" t="s">
        <v>330</v>
      </c>
      <c r="D47" s="37" t="s">
        <v>141</v>
      </c>
      <c r="E47" s="38">
        <v>2800</v>
      </c>
      <c r="F47" s="14" t="s">
        <v>90</v>
      </c>
      <c r="G47" s="15" t="s">
        <v>115</v>
      </c>
      <c r="H47" s="73"/>
      <c r="I47" s="73"/>
      <c r="J47" s="16"/>
      <c r="K47" s="15"/>
      <c r="L47" s="15" t="str">
        <f t="shared" si="0"/>
        <v>0,00</v>
      </c>
      <c r="M47" s="15"/>
      <c r="N47" s="17">
        <f t="shared" si="1"/>
        <v>0</v>
      </c>
    </row>
    <row r="48" spans="1:17" ht="53.25" customHeight="1">
      <c r="A48" s="21" t="s">
        <v>387</v>
      </c>
      <c r="B48" s="37" t="s">
        <v>454</v>
      </c>
      <c r="C48" s="37" t="s">
        <v>453</v>
      </c>
      <c r="D48" s="37" t="s">
        <v>141</v>
      </c>
      <c r="E48" s="38">
        <v>1540</v>
      </c>
      <c r="F48" s="14" t="s">
        <v>90</v>
      </c>
      <c r="G48" s="15" t="s">
        <v>115</v>
      </c>
      <c r="H48" s="73"/>
      <c r="I48" s="73"/>
      <c r="J48" s="16"/>
      <c r="K48" s="15"/>
      <c r="L48" s="15" t="str">
        <f t="shared" si="0"/>
        <v>0,00</v>
      </c>
      <c r="M48" s="15"/>
      <c r="N48" s="17">
        <f t="shared" si="1"/>
        <v>0</v>
      </c>
      <c r="Q48" s="1"/>
    </row>
    <row r="49" ht="15">
      <c r="Q49" s="1"/>
    </row>
    <row r="50" spans="2:17" ht="22.5" customHeight="1">
      <c r="B50" s="133" t="s">
        <v>174</v>
      </c>
      <c r="C50" s="133"/>
      <c r="D50" s="133"/>
      <c r="E50" s="133"/>
      <c r="F50" s="133"/>
      <c r="G50" s="133"/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3">
    <mergeCell ref="G2:I2"/>
    <mergeCell ref="H6:I6"/>
    <mergeCell ref="B50:G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view="pageBreakPreview" zoomScale="80" zoomScaleNormal="80" zoomScaleSheetLayoutView="80" zoomScalePageLayoutView="80" workbookViewId="0" topLeftCell="A2">
      <selection activeCell="IV29" sqref="IV29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SUM(N11:N14)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86</v>
      </c>
      <c r="B10" s="5" t="s">
        <v>16</v>
      </c>
      <c r="C10" s="5" t="s">
        <v>17</v>
      </c>
      <c r="D10" s="5" t="s">
        <v>128</v>
      </c>
      <c r="E10" s="95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  <c r="Q10" s="1"/>
    </row>
    <row r="11" spans="1:17" ht="49.5" customHeight="1">
      <c r="A11" s="51" t="s">
        <v>345</v>
      </c>
      <c r="B11" s="51" t="s">
        <v>459</v>
      </c>
      <c r="C11" s="51" t="s">
        <v>460</v>
      </c>
      <c r="D11" s="51" t="s">
        <v>461</v>
      </c>
      <c r="E11" s="110">
        <v>400</v>
      </c>
      <c r="F11" s="51" t="s">
        <v>457</v>
      </c>
      <c r="G11" s="51" t="s">
        <v>115</v>
      </c>
      <c r="H11" s="105"/>
      <c r="I11" s="105"/>
      <c r="J11" s="105"/>
      <c r="K11" s="105"/>
      <c r="L11" s="51" t="str">
        <f>IF(K11=0,"0,00",IF(K11&gt;0,ROUND(E11/K11,2)))</f>
        <v>0,00</v>
      </c>
      <c r="M11" s="105"/>
      <c r="N11" s="17">
        <f>ROUND(L11*ROUND(M11,2),2)</f>
        <v>0</v>
      </c>
      <c r="Q11" s="1"/>
    </row>
    <row r="12" spans="1:17" ht="49.5" customHeight="1">
      <c r="A12" s="51" t="s">
        <v>235</v>
      </c>
      <c r="B12" s="51" t="s">
        <v>463</v>
      </c>
      <c r="C12" s="51" t="s">
        <v>464</v>
      </c>
      <c r="D12" s="51" t="s">
        <v>465</v>
      </c>
      <c r="E12" s="110">
        <v>50</v>
      </c>
      <c r="F12" s="51" t="s">
        <v>458</v>
      </c>
      <c r="G12" s="51" t="s">
        <v>115</v>
      </c>
      <c r="H12" s="105"/>
      <c r="I12" s="105"/>
      <c r="J12" s="105"/>
      <c r="K12" s="105"/>
      <c r="L12" s="51" t="str">
        <f>IF(K12=0,"0,00",IF(K12&gt;0,ROUND(E12/K12,2)))</f>
        <v>0,00</v>
      </c>
      <c r="M12" s="105"/>
      <c r="N12" s="17">
        <f>ROUND(L12*ROUND(M12,2),2)</f>
        <v>0</v>
      </c>
      <c r="Q12" s="1"/>
    </row>
    <row r="13" spans="1:17" ht="97.5" customHeight="1">
      <c r="A13" s="51" t="s">
        <v>456</v>
      </c>
      <c r="B13" s="51" t="s">
        <v>466</v>
      </c>
      <c r="C13" s="51" t="s">
        <v>467</v>
      </c>
      <c r="D13" s="51" t="s">
        <v>468</v>
      </c>
      <c r="E13" s="110">
        <v>60</v>
      </c>
      <c r="F13" s="51" t="s">
        <v>90</v>
      </c>
      <c r="G13" s="51" t="s">
        <v>115</v>
      </c>
      <c r="H13" s="105"/>
      <c r="I13" s="105"/>
      <c r="J13" s="105"/>
      <c r="K13" s="105"/>
      <c r="L13" s="51" t="str">
        <f>IF(K13=0,"0,00",IF(K13&gt;0,ROUND(E13/K13,2)))</f>
        <v>0,00</v>
      </c>
      <c r="M13" s="105"/>
      <c r="N13" s="17">
        <f>ROUND(L13*ROUND(M13,2),2)</f>
        <v>0</v>
      </c>
      <c r="Q13" s="1"/>
    </row>
    <row r="14" spans="1:17" ht="49.5" customHeight="1">
      <c r="A14" s="51" t="s">
        <v>462</v>
      </c>
      <c r="B14" s="21" t="s">
        <v>469</v>
      </c>
      <c r="C14" s="21" t="s">
        <v>149</v>
      </c>
      <c r="D14" s="21" t="s">
        <v>138</v>
      </c>
      <c r="E14" s="111">
        <v>4500</v>
      </c>
      <c r="F14" s="21" t="s">
        <v>90</v>
      </c>
      <c r="G14" s="21" t="s">
        <v>115</v>
      </c>
      <c r="H14" s="5"/>
      <c r="I14" s="5"/>
      <c r="J14" s="5"/>
      <c r="K14" s="5"/>
      <c r="L14" s="21" t="str">
        <f>IF(K14=0,"0,00",IF(K14&gt;0,ROUND(E14/K14,2)))</f>
        <v>0,00</v>
      </c>
      <c r="M14" s="5"/>
      <c r="N14" s="17">
        <f>ROUND(L14*ROUND(M14,2),2)</f>
        <v>0</v>
      </c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3.25" customHeight="1">
      <c r="A11" s="21" t="s">
        <v>3</v>
      </c>
      <c r="B11" s="37" t="s">
        <v>207</v>
      </c>
      <c r="C11" s="37" t="s">
        <v>129</v>
      </c>
      <c r="D11" s="37" t="s">
        <v>204</v>
      </c>
      <c r="E11" s="38">
        <v>400</v>
      </c>
      <c r="F11" s="14" t="s">
        <v>90</v>
      </c>
      <c r="G11" s="15" t="s">
        <v>115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1.25" customHeight="1">
      <c r="A12" s="21" t="s">
        <v>4</v>
      </c>
      <c r="B12" s="37" t="s">
        <v>207</v>
      </c>
      <c r="C12" s="37" t="s">
        <v>205</v>
      </c>
      <c r="D12" s="37" t="s">
        <v>206</v>
      </c>
      <c r="E12" s="38">
        <v>400</v>
      </c>
      <c r="F12" s="21" t="s">
        <v>90</v>
      </c>
      <c r="G12" s="15" t="s">
        <v>115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8.75" customHeight="1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</row>
    <row r="14" spans="2:12" s="2" customFormat="1" ht="15.75" customHeight="1">
      <c r="B14" s="133" t="s">
        <v>208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2:5" s="2" customFormat="1" ht="14.25" customHeight="1">
      <c r="B15" s="2" t="s">
        <v>209</v>
      </c>
      <c r="E15" s="41"/>
    </row>
    <row r="16" spans="2:6" s="2" customFormat="1" ht="18.75" customHeight="1">
      <c r="B16" s="130" t="s">
        <v>210</v>
      </c>
      <c r="C16" s="136"/>
      <c r="D16" s="136"/>
      <c r="E16" s="136"/>
      <c r="F16" s="136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ht="15">
      <c r="Q33" s="1"/>
    </row>
    <row r="34" ht="15">
      <c r="Q34" s="1"/>
    </row>
    <row r="35" ht="15">
      <c r="Q35" s="1"/>
    </row>
  </sheetData>
  <sheetProtection/>
  <mergeCells count="4">
    <mergeCell ref="G2:I2"/>
    <mergeCell ref="H6:I6"/>
    <mergeCell ref="B16:F16"/>
    <mergeCell ref="B14:L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13.875" style="1" customWidth="1"/>
    <col min="4" max="4" width="25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5.75" customHeight="1">
      <c r="A11" s="21" t="s">
        <v>3</v>
      </c>
      <c r="B11" s="37" t="s">
        <v>470</v>
      </c>
      <c r="C11" s="37" t="s">
        <v>471</v>
      </c>
      <c r="D11" s="37" t="s">
        <v>472</v>
      </c>
      <c r="E11" s="75">
        <v>60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Q12" s="1"/>
    </row>
    <row r="13" spans="1:17" ht="24.75" customHeight="1">
      <c r="A13" s="9"/>
      <c r="B13" s="133"/>
      <c r="C13" s="133"/>
      <c r="D13" s="133"/>
      <c r="E13" s="133"/>
      <c r="F13" s="133"/>
      <c r="G13" s="133"/>
      <c r="H13" s="13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7.875" style="1" customWidth="1"/>
    <col min="4" max="4" width="23.75390625" style="1" customWidth="1"/>
    <col min="5" max="5" width="10.625" style="23" customWidth="1"/>
    <col min="6" max="6" width="9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0.75" customHeight="1">
      <c r="A11" s="21" t="s">
        <v>3</v>
      </c>
      <c r="B11" s="37" t="s">
        <v>473</v>
      </c>
      <c r="C11" s="37" t="s">
        <v>147</v>
      </c>
      <c r="D11" s="37" t="s">
        <v>474</v>
      </c>
      <c r="E11" s="38">
        <v>280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.75" customHeight="1">
      <c r="B13" s="133"/>
      <c r="C13" s="133"/>
      <c r="D13" s="133"/>
      <c r="E13" s="133"/>
      <c r="F13" s="133"/>
      <c r="G13" s="133"/>
      <c r="H13" s="133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2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479</v>
      </c>
      <c r="C11" s="37" t="s">
        <v>147</v>
      </c>
      <c r="D11" s="37" t="s">
        <v>475</v>
      </c>
      <c r="E11" s="75">
        <v>290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0">
      <c r="A12" s="21" t="s">
        <v>4</v>
      </c>
      <c r="B12" s="21" t="s">
        <v>479</v>
      </c>
      <c r="C12" s="21" t="s">
        <v>476</v>
      </c>
      <c r="D12" s="21" t="s">
        <v>477</v>
      </c>
      <c r="E12" s="76">
        <v>250</v>
      </c>
      <c r="F12" s="14" t="s">
        <v>90</v>
      </c>
      <c r="G12" s="15" t="s">
        <v>115</v>
      </c>
      <c r="H12" s="74"/>
      <c r="I12" s="74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spans="1:17" ht="60">
      <c r="A13" s="21" t="s">
        <v>5</v>
      </c>
      <c r="B13" s="21" t="s">
        <v>479</v>
      </c>
      <c r="C13" s="21" t="s">
        <v>136</v>
      </c>
      <c r="D13" s="21" t="s">
        <v>478</v>
      </c>
      <c r="E13" s="76">
        <v>250</v>
      </c>
      <c r="F13" s="14" t="s">
        <v>90</v>
      </c>
      <c r="G13" s="15" t="s">
        <v>115</v>
      </c>
      <c r="H13" s="74"/>
      <c r="I13" s="74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5">
      <c r="Q14" s="1"/>
    </row>
    <row r="15" spans="2:17" ht="22.5" customHeight="1">
      <c r="B15" s="133" t="s">
        <v>152</v>
      </c>
      <c r="C15" s="133"/>
      <c r="D15" s="133"/>
      <c r="E15" s="133"/>
      <c r="F15" s="133"/>
      <c r="G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2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0.875" style="1" customWidth="1"/>
    <col min="4" max="4" width="1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2.25" customHeight="1">
      <c r="A11" s="51" t="s">
        <v>3</v>
      </c>
      <c r="B11" s="52" t="s">
        <v>483</v>
      </c>
      <c r="C11" s="52" t="s">
        <v>131</v>
      </c>
      <c r="D11" s="52" t="s">
        <v>212</v>
      </c>
      <c r="E11" s="89">
        <v>81000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85.5" customHeight="1">
      <c r="A12" s="21" t="s">
        <v>4</v>
      </c>
      <c r="B12" s="37" t="s">
        <v>483</v>
      </c>
      <c r="C12" s="37" t="s">
        <v>481</v>
      </c>
      <c r="D12" s="37" t="s">
        <v>482</v>
      </c>
      <c r="E12" s="75">
        <v>18000</v>
      </c>
      <c r="F12" s="21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4" customHeight="1">
      <c r="B14" s="133" t="s">
        <v>480</v>
      </c>
      <c r="C14" s="133"/>
      <c r="D14" s="133"/>
      <c r="E14" s="133"/>
      <c r="F14" s="133"/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7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08.75" customHeight="1">
      <c r="A11" s="21" t="s">
        <v>3</v>
      </c>
      <c r="B11" s="37" t="s">
        <v>484</v>
      </c>
      <c r="C11" s="37" t="s">
        <v>485</v>
      </c>
      <c r="D11" s="37" t="s">
        <v>486</v>
      </c>
      <c r="E11" s="38">
        <v>450</v>
      </c>
      <c r="F11" s="14" t="s">
        <v>632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3"/>
      <c r="C13" s="133"/>
      <c r="D13" s="133"/>
      <c r="E13" s="133"/>
      <c r="F13" s="133"/>
      <c r="G13" s="133"/>
      <c r="Q13" s="1"/>
    </row>
    <row r="14" spans="1:17" ht="17.25" customHeight="1">
      <c r="A14" s="133"/>
      <c r="B14" s="133"/>
      <c r="C14" s="133"/>
      <c r="D14" s="133"/>
      <c r="E14" s="133"/>
      <c r="F14" s="133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6"/>
  <sheetViews>
    <sheetView showGridLines="0" view="pageBreakPreview" zoomScale="80" zoomScaleNormal="80" zoomScaleSheetLayoutView="80" zoomScalePageLayoutView="80" workbookViewId="0" topLeftCell="A3">
      <selection activeCell="IV29" sqref="IV29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43" t="s">
        <v>487</v>
      </c>
      <c r="C11" s="37" t="s">
        <v>488</v>
      </c>
      <c r="D11" s="37" t="s">
        <v>489</v>
      </c>
      <c r="E11" s="38">
        <v>2000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3"/>
      <c r="C13" s="133"/>
      <c r="D13" s="133"/>
      <c r="E13" s="133"/>
      <c r="F13" s="133"/>
      <c r="G13" s="133"/>
      <c r="H13" s="133"/>
      <c r="Q13" s="1"/>
    </row>
    <row r="14" spans="2:17" ht="26.25" customHeight="1">
      <c r="B14" s="133"/>
      <c r="C14" s="133"/>
      <c r="D14" s="133"/>
      <c r="E14" s="133"/>
      <c r="F14" s="133"/>
      <c r="G14" s="13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3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SUM(N11:N20)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510</v>
      </c>
      <c r="N10" s="5" t="s">
        <v>18</v>
      </c>
    </row>
    <row r="11" spans="1:14" s="4" customFormat="1" ht="50.25" customHeight="1">
      <c r="A11" s="21" t="s">
        <v>345</v>
      </c>
      <c r="B11" s="21" t="s">
        <v>490</v>
      </c>
      <c r="C11" s="21" t="s">
        <v>491</v>
      </c>
      <c r="D11" s="21" t="s">
        <v>492</v>
      </c>
      <c r="E11" s="100">
        <v>80</v>
      </c>
      <c r="F11" s="21" t="s">
        <v>457</v>
      </c>
      <c r="G11" s="15" t="s">
        <v>115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 aca="true" t="shared" si="0" ref="N11:N19">ROUND(L11*ROUND(M11,2),2)</f>
        <v>0</v>
      </c>
    </row>
    <row r="12" spans="1:14" s="4" customFormat="1" ht="45" customHeight="1">
      <c r="A12" s="21" t="s">
        <v>235</v>
      </c>
      <c r="B12" s="21" t="s">
        <v>493</v>
      </c>
      <c r="C12" s="21" t="s">
        <v>169</v>
      </c>
      <c r="D12" s="21" t="s">
        <v>138</v>
      </c>
      <c r="E12" s="100">
        <v>8700</v>
      </c>
      <c r="F12" s="21" t="s">
        <v>457</v>
      </c>
      <c r="G12" s="15" t="s">
        <v>115</v>
      </c>
      <c r="H12" s="5"/>
      <c r="I12" s="5"/>
      <c r="J12" s="5"/>
      <c r="K12" s="5"/>
      <c r="L12" s="21" t="str">
        <f aca="true" t="shared" si="1" ref="L12:L20">IF(K12=0,"0,00",IF(K12&gt;0,ROUND(E12/K12,2)))</f>
        <v>0,00</v>
      </c>
      <c r="M12" s="5"/>
      <c r="N12" s="17">
        <f t="shared" si="0"/>
        <v>0</v>
      </c>
    </row>
    <row r="13" spans="1:14" s="4" customFormat="1" ht="48.75" customHeight="1">
      <c r="A13" s="21" t="s">
        <v>456</v>
      </c>
      <c r="B13" s="21" t="s">
        <v>493</v>
      </c>
      <c r="C13" s="21" t="s">
        <v>494</v>
      </c>
      <c r="D13" s="21" t="s">
        <v>352</v>
      </c>
      <c r="E13" s="100">
        <v>18400</v>
      </c>
      <c r="F13" s="21" t="s">
        <v>457</v>
      </c>
      <c r="G13" s="15" t="s">
        <v>115</v>
      </c>
      <c r="H13" s="5"/>
      <c r="I13" s="5"/>
      <c r="J13" s="5"/>
      <c r="K13" s="5"/>
      <c r="L13" s="21" t="str">
        <f t="shared" si="1"/>
        <v>0,00</v>
      </c>
      <c r="M13" s="5"/>
      <c r="N13" s="17">
        <f t="shared" si="0"/>
        <v>0</v>
      </c>
    </row>
    <row r="14" spans="1:14" s="4" customFormat="1" ht="50.25" customHeight="1">
      <c r="A14" s="21" t="s">
        <v>462</v>
      </c>
      <c r="B14" s="21" t="s">
        <v>495</v>
      </c>
      <c r="C14" s="21" t="s">
        <v>496</v>
      </c>
      <c r="D14" s="21" t="s">
        <v>497</v>
      </c>
      <c r="E14" s="100">
        <v>6500</v>
      </c>
      <c r="F14" s="21" t="s">
        <v>457</v>
      </c>
      <c r="G14" s="15" t="s">
        <v>115</v>
      </c>
      <c r="H14" s="5"/>
      <c r="I14" s="5"/>
      <c r="J14" s="5"/>
      <c r="K14" s="5"/>
      <c r="L14" s="21" t="str">
        <f t="shared" si="1"/>
        <v>0,00</v>
      </c>
      <c r="M14" s="5"/>
      <c r="N14" s="17">
        <f t="shared" si="0"/>
        <v>0</v>
      </c>
    </row>
    <row r="15" spans="1:14" s="4" customFormat="1" ht="51" customHeight="1">
      <c r="A15" s="21" t="s">
        <v>502</v>
      </c>
      <c r="B15" s="21" t="s">
        <v>509</v>
      </c>
      <c r="C15" s="21" t="s">
        <v>340</v>
      </c>
      <c r="D15" s="21" t="s">
        <v>138</v>
      </c>
      <c r="E15" s="100">
        <v>7500</v>
      </c>
      <c r="F15" s="21" t="s">
        <v>457</v>
      </c>
      <c r="G15" s="15" t="s">
        <v>115</v>
      </c>
      <c r="H15" s="5"/>
      <c r="I15" s="5"/>
      <c r="J15" s="5"/>
      <c r="K15" s="5"/>
      <c r="L15" s="21" t="str">
        <f t="shared" si="1"/>
        <v>0,00</v>
      </c>
      <c r="M15" s="5"/>
      <c r="N15" s="17">
        <f t="shared" si="0"/>
        <v>0</v>
      </c>
    </row>
    <row r="16" spans="1:14" s="4" customFormat="1" ht="50.25" customHeight="1">
      <c r="A16" s="21" t="s">
        <v>503</v>
      </c>
      <c r="B16" s="21" t="s">
        <v>509</v>
      </c>
      <c r="C16" s="21" t="s">
        <v>169</v>
      </c>
      <c r="D16" s="21" t="s">
        <v>138</v>
      </c>
      <c r="E16" s="100">
        <v>26000</v>
      </c>
      <c r="F16" s="21" t="s">
        <v>457</v>
      </c>
      <c r="G16" s="15" t="s">
        <v>115</v>
      </c>
      <c r="H16" s="5"/>
      <c r="I16" s="5"/>
      <c r="J16" s="5"/>
      <c r="K16" s="5"/>
      <c r="L16" s="21" t="str">
        <f t="shared" si="1"/>
        <v>0,00</v>
      </c>
      <c r="M16" s="5"/>
      <c r="N16" s="17">
        <f t="shared" si="0"/>
        <v>0</v>
      </c>
    </row>
    <row r="17" spans="1:14" s="4" customFormat="1" ht="62.25" customHeight="1">
      <c r="A17" s="21" t="s">
        <v>504</v>
      </c>
      <c r="B17" s="21" t="s">
        <v>498</v>
      </c>
      <c r="C17" s="21" t="s">
        <v>499</v>
      </c>
      <c r="D17" s="21" t="s">
        <v>500</v>
      </c>
      <c r="E17" s="100">
        <v>90000</v>
      </c>
      <c r="F17" s="21" t="s">
        <v>457</v>
      </c>
      <c r="G17" s="15" t="s">
        <v>115</v>
      </c>
      <c r="H17" s="5"/>
      <c r="I17" s="5"/>
      <c r="J17" s="5"/>
      <c r="K17" s="5"/>
      <c r="L17" s="21" t="str">
        <f t="shared" si="1"/>
        <v>0,00</v>
      </c>
      <c r="M17" s="5"/>
      <c r="N17" s="17">
        <f t="shared" si="0"/>
        <v>0</v>
      </c>
    </row>
    <row r="18" spans="1:14" s="4" customFormat="1" ht="52.5" customHeight="1">
      <c r="A18" s="21" t="s">
        <v>505</v>
      </c>
      <c r="B18" s="21" t="s">
        <v>355</v>
      </c>
      <c r="C18" s="21" t="s">
        <v>205</v>
      </c>
      <c r="D18" s="21" t="s">
        <v>501</v>
      </c>
      <c r="E18" s="100">
        <v>600</v>
      </c>
      <c r="F18" s="21" t="s">
        <v>457</v>
      </c>
      <c r="G18" s="15" t="s">
        <v>115</v>
      </c>
      <c r="H18" s="5"/>
      <c r="I18" s="5"/>
      <c r="J18" s="5"/>
      <c r="K18" s="5"/>
      <c r="L18" s="21" t="str">
        <f t="shared" si="1"/>
        <v>0,00</v>
      </c>
      <c r="M18" s="5"/>
      <c r="N18" s="17">
        <f t="shared" si="0"/>
        <v>0</v>
      </c>
    </row>
    <row r="19" spans="1:14" s="4" customFormat="1" ht="51.75" customHeight="1">
      <c r="A19" s="21" t="s">
        <v>506</v>
      </c>
      <c r="B19" s="21" t="s">
        <v>508</v>
      </c>
      <c r="C19" s="21" t="s">
        <v>147</v>
      </c>
      <c r="D19" s="21" t="s">
        <v>403</v>
      </c>
      <c r="E19" s="100">
        <v>15000</v>
      </c>
      <c r="F19" s="21" t="s">
        <v>457</v>
      </c>
      <c r="G19" s="15" t="s">
        <v>115</v>
      </c>
      <c r="H19" s="5"/>
      <c r="I19" s="5"/>
      <c r="J19" s="5"/>
      <c r="K19" s="5"/>
      <c r="L19" s="21" t="str">
        <f t="shared" si="1"/>
        <v>0,00</v>
      </c>
      <c r="M19" s="5"/>
      <c r="N19" s="17">
        <f t="shared" si="0"/>
        <v>0</v>
      </c>
    </row>
    <row r="20" spans="1:14" ht="49.5" customHeight="1">
      <c r="A20" s="21" t="s">
        <v>507</v>
      </c>
      <c r="B20" s="37" t="s">
        <v>508</v>
      </c>
      <c r="C20" s="37" t="s">
        <v>137</v>
      </c>
      <c r="D20" s="37" t="s">
        <v>138</v>
      </c>
      <c r="E20" s="112">
        <v>4500</v>
      </c>
      <c r="F20" s="21" t="s">
        <v>457</v>
      </c>
      <c r="G20" s="15" t="s">
        <v>115</v>
      </c>
      <c r="H20" s="73"/>
      <c r="I20" s="73"/>
      <c r="J20" s="16"/>
      <c r="K20" s="16"/>
      <c r="L20" s="21" t="str">
        <f t="shared" si="1"/>
        <v>0,00</v>
      </c>
      <c r="M20" s="15"/>
      <c r="N20" s="17">
        <f>ROUND(L20*ROUND(M20,2),2)</f>
        <v>0</v>
      </c>
    </row>
    <row r="21" spans="2:17" ht="15">
      <c r="B21" s="2"/>
      <c r="Q21" s="1"/>
    </row>
    <row r="22" spans="2:17" ht="15">
      <c r="B22" s="133" t="s">
        <v>232</v>
      </c>
      <c r="C22" s="133"/>
      <c r="D22" s="133"/>
      <c r="E22" s="133"/>
      <c r="F22" s="133"/>
      <c r="G22" s="133"/>
      <c r="H22" s="133"/>
      <c r="I22" s="133"/>
      <c r="J22" s="133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22:J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13.37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118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7.5" customHeight="1">
      <c r="A11" s="21" t="s">
        <v>3</v>
      </c>
      <c r="B11" s="43" t="s">
        <v>514</v>
      </c>
      <c r="C11" s="37" t="s">
        <v>511</v>
      </c>
      <c r="D11" s="37" t="s">
        <v>512</v>
      </c>
      <c r="E11" s="75">
        <v>30000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26.75" customHeight="1">
      <c r="A12" s="21" t="s">
        <v>4</v>
      </c>
      <c r="B12" s="43" t="s">
        <v>514</v>
      </c>
      <c r="C12" s="37" t="s">
        <v>513</v>
      </c>
      <c r="D12" s="37" t="s">
        <v>512</v>
      </c>
      <c r="E12" s="75">
        <v>66000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ht="15">
      <c r="Q13" s="1"/>
    </row>
    <row r="14" spans="2:17" ht="23.25" customHeight="1">
      <c r="B14" s="133" t="s">
        <v>232</v>
      </c>
      <c r="C14" s="133"/>
      <c r="D14" s="133"/>
      <c r="E14" s="133"/>
      <c r="F14" s="133"/>
      <c r="G14" s="133"/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9.875" style="1" customWidth="1"/>
    <col min="3" max="3" width="12.00390625" style="1" customWidth="1"/>
    <col min="4" max="4" width="15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517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 customHeight="1">
      <c r="A11" s="21" t="s">
        <v>3</v>
      </c>
      <c r="B11" s="37" t="s">
        <v>515</v>
      </c>
      <c r="C11" s="37" t="s">
        <v>516</v>
      </c>
      <c r="D11" s="37" t="s">
        <v>145</v>
      </c>
      <c r="E11" s="75">
        <v>500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7" ht="23.25" customHeight="1">
      <c r="B13" s="133"/>
      <c r="C13" s="133"/>
      <c r="D13" s="133"/>
      <c r="E13" s="133"/>
      <c r="F13" s="133"/>
      <c r="G13" s="133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17.125" style="1" customWidth="1"/>
    <col min="5" max="5" width="10.625" style="23" customWidth="1"/>
    <col min="6" max="6" width="10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517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518</v>
      </c>
      <c r="C11" s="37" t="s">
        <v>519</v>
      </c>
      <c r="D11" s="37" t="s">
        <v>520</v>
      </c>
      <c r="E11" s="38">
        <v>230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6.5" customHeight="1">
      <c r="A12" s="21" t="s">
        <v>4</v>
      </c>
      <c r="B12" s="37" t="s">
        <v>521</v>
      </c>
      <c r="C12" s="37" t="s">
        <v>522</v>
      </c>
      <c r="D12" s="37" t="s">
        <v>523</v>
      </c>
      <c r="E12" s="38">
        <v>700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8.25" customHeight="1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21" customHeight="1">
      <c r="A14" s="9"/>
      <c r="B14" s="125"/>
      <c r="C14" s="125"/>
      <c r="D14" s="125"/>
      <c r="E14" s="125"/>
      <c r="F14" s="125"/>
      <c r="G14" s="125"/>
      <c r="H14" s="48"/>
      <c r="I14" s="48"/>
      <c r="J14" s="49"/>
      <c r="K14" s="48"/>
      <c r="L14" s="48"/>
      <c r="M14" s="48"/>
      <c r="N14" s="50"/>
      <c r="Q14" s="1"/>
    </row>
    <row r="15" spans="1:17" ht="48" customHeight="1">
      <c r="A15" s="9"/>
      <c r="B15" s="125"/>
      <c r="C15" s="125"/>
      <c r="D15" s="125"/>
      <c r="E15" s="125"/>
      <c r="F15" s="125"/>
      <c r="G15" s="125"/>
      <c r="H15" s="146"/>
      <c r="I15" s="147"/>
      <c r="J15" s="147"/>
      <c r="K15" s="147"/>
      <c r="L15" s="147"/>
      <c r="M15" s="147"/>
      <c r="N15" s="147"/>
      <c r="Q15" s="1"/>
    </row>
    <row r="16" spans="1:17" ht="15">
      <c r="A16" s="9"/>
      <c r="B16" s="46"/>
      <c r="C16" s="46"/>
      <c r="D16" s="46"/>
      <c r="E16" s="47"/>
      <c r="F16" s="9"/>
      <c r="G16" s="48"/>
      <c r="H16" s="147"/>
      <c r="I16" s="147"/>
      <c r="J16" s="147"/>
      <c r="K16" s="147"/>
      <c r="L16" s="147"/>
      <c r="M16" s="147"/>
      <c r="N16" s="147"/>
      <c r="Q16" s="1"/>
    </row>
    <row r="17" spans="1:17" ht="15" customHeight="1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ht="15">
      <c r="Q20" s="1"/>
    </row>
    <row r="21" ht="15">
      <c r="Q21" s="1"/>
    </row>
    <row r="22" spans="2:17" ht="15">
      <c r="B22" s="2"/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5">
    <mergeCell ref="G2:I2"/>
    <mergeCell ref="H6:I6"/>
    <mergeCell ref="B14:G14"/>
    <mergeCell ref="B15:G15"/>
    <mergeCell ref="H15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5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164</v>
      </c>
      <c r="C11" s="37" t="s">
        <v>131</v>
      </c>
      <c r="D11" s="37" t="s">
        <v>212</v>
      </c>
      <c r="E11" s="38">
        <v>4000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7.25" customHeight="1">
      <c r="A12" s="21" t="s">
        <v>4</v>
      </c>
      <c r="B12" s="21" t="s">
        <v>164</v>
      </c>
      <c r="C12" s="21" t="s">
        <v>156</v>
      </c>
      <c r="D12" s="21" t="s">
        <v>212</v>
      </c>
      <c r="E12" s="103">
        <v>150</v>
      </c>
      <c r="F12" s="14" t="s">
        <v>90</v>
      </c>
      <c r="G12" s="21" t="s">
        <v>115</v>
      </c>
      <c r="H12" s="74"/>
      <c r="I12" s="74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15.75" customHeight="1">
      <c r="B14" s="130" t="s">
        <v>208</v>
      </c>
      <c r="C14" s="136"/>
      <c r="D14" s="136"/>
      <c r="E14" s="136"/>
      <c r="F14" s="136"/>
      <c r="Q14" s="1"/>
    </row>
    <row r="15" spans="2:17" ht="15" customHeight="1">
      <c r="B15" s="137" t="s">
        <v>209</v>
      </c>
      <c r="C15" s="137"/>
      <c r="D15" s="137"/>
      <c r="E15" s="137"/>
      <c r="F15" s="137"/>
      <c r="Q15" s="1"/>
    </row>
    <row r="16" spans="2:17" ht="19.5" customHeight="1">
      <c r="B16" s="133" t="s">
        <v>210</v>
      </c>
      <c r="C16" s="133"/>
      <c r="D16" s="133"/>
      <c r="E16" s="133"/>
      <c r="F16" s="133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5">
    <mergeCell ref="G2:I2"/>
    <mergeCell ref="H6:I6"/>
    <mergeCell ref="B14:F14"/>
    <mergeCell ref="B16:F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6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8.125" style="1" customWidth="1"/>
    <col min="3" max="3" width="13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130</v>
      </c>
      <c r="E10" s="36" t="s">
        <v>123</v>
      </c>
      <c r="F10" s="14"/>
      <c r="G10" s="5" t="str">
        <f>"Nazwa handlowa /
"&amp;C10&amp;" / 
"&amp;D10</f>
        <v>Nazwa handlowa /
Dawka / 
Postać/Opakowanie</v>
      </c>
      <c r="H10" s="5" t="s">
        <v>528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0.25" customHeight="1">
      <c r="A11" s="21" t="s">
        <v>3</v>
      </c>
      <c r="B11" s="37" t="s">
        <v>524</v>
      </c>
      <c r="C11" s="37" t="s">
        <v>525</v>
      </c>
      <c r="D11" s="37" t="s">
        <v>526</v>
      </c>
      <c r="E11" s="38">
        <v>15000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3" t="s">
        <v>527</v>
      </c>
      <c r="C13" s="133"/>
      <c r="D13" s="133"/>
      <c r="E13" s="133"/>
      <c r="F13" s="133"/>
      <c r="G13" s="133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8.00390625" style="1" customWidth="1"/>
    <col min="4" max="4" width="30.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177</v>
      </c>
      <c r="E10" s="36" t="s">
        <v>123</v>
      </c>
      <c r="F10" s="14"/>
      <c r="G10" s="5" t="str">
        <f>"Nazwa handlowa /
"&amp;C10&amp;" / 
"&amp;D10</f>
        <v>Nazwa handlowa /
Dawka / 
Postać/Opakowanie </v>
      </c>
      <c r="H10" s="5" t="s">
        <v>517</v>
      </c>
      <c r="I10" s="5" t="str">
        <f>B10</f>
        <v>Skład</v>
      </c>
      <c r="J10" s="5" t="s">
        <v>309</v>
      </c>
      <c r="K10" s="5" t="s">
        <v>533</v>
      </c>
      <c r="L10" s="5" t="s">
        <v>342</v>
      </c>
      <c r="M10" s="5" t="s">
        <v>57</v>
      </c>
      <c r="N10" s="5" t="s">
        <v>18</v>
      </c>
    </row>
    <row r="11" spans="1:14" s="4" customFormat="1" ht="46.5" customHeight="1">
      <c r="A11" s="21" t="s">
        <v>345</v>
      </c>
      <c r="B11" s="21" t="s">
        <v>532</v>
      </c>
      <c r="C11" s="21" t="s">
        <v>529</v>
      </c>
      <c r="D11" s="21" t="s">
        <v>530</v>
      </c>
      <c r="E11" s="100">
        <v>600</v>
      </c>
      <c r="F11" s="21" t="s">
        <v>90</v>
      </c>
      <c r="G11" s="15" t="s">
        <v>115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48.75" customHeight="1">
      <c r="A12" s="21" t="s">
        <v>235</v>
      </c>
      <c r="B12" s="37" t="s">
        <v>532</v>
      </c>
      <c r="C12" s="37" t="s">
        <v>531</v>
      </c>
      <c r="D12" s="43" t="s">
        <v>530</v>
      </c>
      <c r="E12" s="38">
        <v>200</v>
      </c>
      <c r="F12" s="21" t="s">
        <v>90</v>
      </c>
      <c r="G12" s="15" t="s">
        <v>115</v>
      </c>
      <c r="H12" s="15"/>
      <c r="I12" s="15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spans="1:14" ht="8.25" customHeight="1">
      <c r="A13" s="6"/>
      <c r="B13" s="46"/>
      <c r="C13" s="46"/>
      <c r="D13" s="63"/>
      <c r="E13" s="96"/>
      <c r="F13" s="9"/>
      <c r="G13" s="48"/>
      <c r="H13" s="48"/>
      <c r="I13" s="48"/>
      <c r="J13" s="49"/>
      <c r="K13" s="49"/>
      <c r="L13" s="48"/>
      <c r="M13" s="48"/>
      <c r="N13" s="50"/>
    </row>
    <row r="14" spans="2:17" ht="15">
      <c r="B14" s="133" t="s">
        <v>480</v>
      </c>
      <c r="C14" s="133"/>
      <c r="D14" s="133"/>
      <c r="E14" s="133"/>
      <c r="F14" s="133"/>
      <c r="G14" s="133"/>
      <c r="H14" s="133"/>
      <c r="Q14" s="1"/>
    </row>
    <row r="15" spans="2:17" ht="20.25" customHeight="1">
      <c r="B15" s="133"/>
      <c r="C15" s="133"/>
      <c r="D15" s="133"/>
      <c r="E15" s="133"/>
      <c r="F15" s="133"/>
      <c r="G15" s="133"/>
      <c r="Q15" s="1"/>
    </row>
    <row r="16" spans="2:17" ht="25.5" customHeight="1">
      <c r="B16" s="133"/>
      <c r="C16" s="133"/>
      <c r="D16" s="133"/>
      <c r="E16" s="133"/>
      <c r="F16" s="133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5">
    <mergeCell ref="G2:I2"/>
    <mergeCell ref="H6:I6"/>
    <mergeCell ref="B15:G15"/>
    <mergeCell ref="B16:F1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1"/>
  <sheetViews>
    <sheetView showGridLines="0" view="pageBreakPreview" zoomScale="80" zoomScaleNormal="80" zoomScaleSheetLayoutView="80" zoomScalePageLayoutView="80" workbookViewId="0" topLeftCell="A19">
      <selection activeCell="IV29" sqref="IV29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7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SUM(N11:N21)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528</v>
      </c>
      <c r="I10" s="5" t="str">
        <f>B10</f>
        <v>Skład</v>
      </c>
      <c r="J10" s="5" t="s">
        <v>309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" customHeight="1">
      <c r="A11" s="21" t="s">
        <v>345</v>
      </c>
      <c r="B11" s="21" t="s">
        <v>535</v>
      </c>
      <c r="C11" s="21" t="s">
        <v>536</v>
      </c>
      <c r="D11" s="21" t="s">
        <v>537</v>
      </c>
      <c r="E11" s="100">
        <v>800</v>
      </c>
      <c r="F11" s="21" t="s">
        <v>90</v>
      </c>
      <c r="G11" s="15" t="s">
        <v>115</v>
      </c>
      <c r="H11" s="5"/>
      <c r="I11" s="5"/>
      <c r="J11" s="5"/>
      <c r="K11" s="5"/>
      <c r="L11" s="15" t="str">
        <f aca="true" t="shared" si="0" ref="L11:L20">IF(K11=0,"0,00",IF(K11&gt;0,ROUND(E11/K11,2)))</f>
        <v>0,00</v>
      </c>
      <c r="M11" s="5"/>
      <c r="N11" s="17">
        <f aca="true" t="shared" si="1" ref="N11:N20">ROUND(L11*ROUND(M11,2),2)</f>
        <v>0</v>
      </c>
    </row>
    <row r="12" spans="1:14" s="4" customFormat="1" ht="51" customHeight="1">
      <c r="A12" s="21" t="s">
        <v>235</v>
      </c>
      <c r="B12" s="21" t="s">
        <v>538</v>
      </c>
      <c r="C12" s="21" t="s">
        <v>539</v>
      </c>
      <c r="D12" s="21" t="s">
        <v>540</v>
      </c>
      <c r="E12" s="100">
        <v>1800</v>
      </c>
      <c r="F12" s="21" t="s">
        <v>90</v>
      </c>
      <c r="G12" s="15" t="s">
        <v>115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8" customHeight="1">
      <c r="A13" s="21" t="s">
        <v>456</v>
      </c>
      <c r="B13" s="21" t="s">
        <v>556</v>
      </c>
      <c r="C13" s="21" t="s">
        <v>541</v>
      </c>
      <c r="D13" s="21" t="s">
        <v>542</v>
      </c>
      <c r="E13" s="100">
        <v>40</v>
      </c>
      <c r="F13" s="21" t="s">
        <v>90</v>
      </c>
      <c r="G13" s="15" t="s">
        <v>115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48.75" customHeight="1">
      <c r="A14" s="21" t="s">
        <v>462</v>
      </c>
      <c r="B14" s="21" t="s">
        <v>556</v>
      </c>
      <c r="C14" s="21" t="s">
        <v>543</v>
      </c>
      <c r="D14" s="21" t="s">
        <v>542</v>
      </c>
      <c r="E14" s="100">
        <v>110</v>
      </c>
      <c r="F14" s="21" t="s">
        <v>90</v>
      </c>
      <c r="G14" s="15" t="s">
        <v>115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50.25" customHeight="1">
      <c r="A15" s="21" t="s">
        <v>502</v>
      </c>
      <c r="B15" s="21" t="s">
        <v>555</v>
      </c>
      <c r="C15" s="21" t="s">
        <v>544</v>
      </c>
      <c r="D15" s="21" t="s">
        <v>545</v>
      </c>
      <c r="E15" s="100">
        <v>180</v>
      </c>
      <c r="F15" s="21" t="s">
        <v>90</v>
      </c>
      <c r="G15" s="15" t="s">
        <v>115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52.5" customHeight="1">
      <c r="A16" s="21" t="s">
        <v>503</v>
      </c>
      <c r="B16" s="21" t="s">
        <v>555</v>
      </c>
      <c r="C16" s="21" t="s">
        <v>546</v>
      </c>
      <c r="D16" s="21" t="s">
        <v>545</v>
      </c>
      <c r="E16" s="100">
        <v>660</v>
      </c>
      <c r="F16" s="21" t="s">
        <v>90</v>
      </c>
      <c r="G16" s="15" t="s">
        <v>115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44.25" customHeight="1">
      <c r="A17" s="21" t="s">
        <v>504</v>
      </c>
      <c r="B17" s="21" t="s">
        <v>547</v>
      </c>
      <c r="C17" s="21" t="s">
        <v>548</v>
      </c>
      <c r="D17" s="21" t="s">
        <v>549</v>
      </c>
      <c r="E17" s="100">
        <v>360</v>
      </c>
      <c r="F17" s="21" t="s">
        <v>90</v>
      </c>
      <c r="G17" s="15" t="s">
        <v>115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66" customHeight="1">
      <c r="A18" s="21" t="s">
        <v>505</v>
      </c>
      <c r="B18" s="21" t="s">
        <v>554</v>
      </c>
      <c r="C18" s="21" t="s">
        <v>139</v>
      </c>
      <c r="D18" s="21" t="s">
        <v>550</v>
      </c>
      <c r="E18" s="100">
        <v>600</v>
      </c>
      <c r="F18" s="21" t="s">
        <v>90</v>
      </c>
      <c r="G18" s="15" t="s">
        <v>115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s="4" customFormat="1" ht="65.25" customHeight="1">
      <c r="A19" s="21" t="s">
        <v>506</v>
      </c>
      <c r="B19" s="21" t="s">
        <v>554</v>
      </c>
      <c r="C19" s="21" t="s">
        <v>170</v>
      </c>
      <c r="D19" s="21" t="s">
        <v>550</v>
      </c>
      <c r="E19" s="100">
        <v>1080</v>
      </c>
      <c r="F19" s="21" t="s">
        <v>90</v>
      </c>
      <c r="G19" s="15" t="s">
        <v>115</v>
      </c>
      <c r="H19" s="5"/>
      <c r="I19" s="5"/>
      <c r="J19" s="5"/>
      <c r="K19" s="5"/>
      <c r="L19" s="15" t="str">
        <f t="shared" si="0"/>
        <v>0,00</v>
      </c>
      <c r="M19" s="5"/>
      <c r="N19" s="17">
        <f t="shared" si="1"/>
        <v>0</v>
      </c>
    </row>
    <row r="20" spans="1:14" s="4" customFormat="1" ht="60" customHeight="1">
      <c r="A20" s="21" t="s">
        <v>507</v>
      </c>
      <c r="B20" s="21" t="s">
        <v>554</v>
      </c>
      <c r="C20" s="21" t="s">
        <v>148</v>
      </c>
      <c r="D20" s="21" t="s">
        <v>551</v>
      </c>
      <c r="E20" s="100">
        <v>32400</v>
      </c>
      <c r="F20" s="21" t="s">
        <v>90</v>
      </c>
      <c r="G20" s="15" t="s">
        <v>115</v>
      </c>
      <c r="H20" s="5"/>
      <c r="I20" s="5"/>
      <c r="J20" s="5"/>
      <c r="K20" s="5"/>
      <c r="L20" s="15" t="str">
        <f t="shared" si="0"/>
        <v>0,00</v>
      </c>
      <c r="M20" s="5"/>
      <c r="N20" s="17">
        <f t="shared" si="1"/>
        <v>0</v>
      </c>
    </row>
    <row r="21" spans="1:14" ht="62.25" customHeight="1">
      <c r="A21" s="21" t="s">
        <v>534</v>
      </c>
      <c r="B21" s="37" t="s">
        <v>554</v>
      </c>
      <c r="C21" s="37" t="s">
        <v>170</v>
      </c>
      <c r="D21" s="37" t="s">
        <v>552</v>
      </c>
      <c r="E21" s="112">
        <v>10800</v>
      </c>
      <c r="F21" s="21" t="s">
        <v>90</v>
      </c>
      <c r="G21" s="15" t="s">
        <v>115</v>
      </c>
      <c r="H21" s="73"/>
      <c r="I21" s="73"/>
      <c r="J21" s="16"/>
      <c r="K21" s="15"/>
      <c r="L21" s="15" t="str">
        <f>IF(K21=0,"0,00",IF(K21&gt;0,ROUND(E21/K21,2)))</f>
        <v>0,00</v>
      </c>
      <c r="M21" s="15"/>
      <c r="N21" s="17">
        <f>ROUND(L21*ROUND(M21,2),2)</f>
        <v>0</v>
      </c>
    </row>
    <row r="22" ht="15">
      <c r="Q22" s="1"/>
    </row>
    <row r="23" spans="2:17" ht="15.75" customHeight="1">
      <c r="B23" s="133" t="s">
        <v>553</v>
      </c>
      <c r="C23" s="133"/>
      <c r="D23" s="133"/>
      <c r="E23" s="133"/>
      <c r="F23" s="133"/>
      <c r="G23" s="133"/>
      <c r="H23" s="133"/>
      <c r="I23" s="133"/>
      <c r="Q23" s="1"/>
    </row>
    <row r="24" spans="2:17" ht="15.75" customHeight="1">
      <c r="B24" s="133" t="s">
        <v>557</v>
      </c>
      <c r="C24" s="133"/>
      <c r="D24" s="133"/>
      <c r="E24" s="133"/>
      <c r="F24" s="133"/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</sheetData>
  <sheetProtection/>
  <mergeCells count="4">
    <mergeCell ref="G2:I2"/>
    <mergeCell ref="H6:I6"/>
    <mergeCell ref="B23:I23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4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528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0.5" customHeight="1">
      <c r="A11" s="21" t="s">
        <v>3</v>
      </c>
      <c r="B11" s="37" t="s">
        <v>560</v>
      </c>
      <c r="C11" s="37" t="s">
        <v>558</v>
      </c>
      <c r="D11" s="37" t="s">
        <v>559</v>
      </c>
      <c r="E11" s="38">
        <v>10000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24" customHeight="1">
      <c r="A13" s="9"/>
      <c r="B13" s="133" t="s">
        <v>561</v>
      </c>
      <c r="C13" s="133"/>
      <c r="D13" s="133"/>
      <c r="E13" s="133"/>
      <c r="F13" s="133"/>
      <c r="G13" s="133"/>
      <c r="H13" s="48"/>
      <c r="I13" s="48"/>
      <c r="J13" s="49"/>
      <c r="K13" s="48"/>
      <c r="L13" s="48"/>
      <c r="M13" s="48"/>
      <c r="N13" s="50"/>
      <c r="Q13" s="1"/>
    </row>
    <row r="14" spans="1:17" ht="21.75" customHeight="1">
      <c r="A14" s="9"/>
      <c r="B14" s="133"/>
      <c r="C14" s="133"/>
      <c r="D14" s="133"/>
      <c r="E14" s="133"/>
      <c r="F14" s="133"/>
      <c r="G14" s="133"/>
      <c r="H14" s="48"/>
      <c r="I14" s="48"/>
      <c r="J14" s="49"/>
      <c r="K14" s="48"/>
      <c r="L14" s="48"/>
      <c r="M14" s="48"/>
      <c r="N14" s="50"/>
      <c r="Q14" s="1"/>
    </row>
    <row r="15" spans="2:17" ht="24.75" customHeight="1">
      <c r="B15" s="133"/>
      <c r="C15" s="133"/>
      <c r="D15" s="133"/>
      <c r="E15" s="133"/>
      <c r="F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7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150</v>
      </c>
      <c r="E10" s="36" t="s">
        <v>123</v>
      </c>
      <c r="F10" s="14"/>
      <c r="G10" s="5" t="str">
        <f>"Nazwa handlowa /
"&amp;C10&amp;" / 
"&amp;D10</f>
        <v>Nazwa handlowa /
Dawka / 
Postać / Opakowanie</v>
      </c>
      <c r="H10" s="5" t="s">
        <v>528</v>
      </c>
      <c r="I10" s="5" t="str">
        <f>B10</f>
        <v>Skład</v>
      </c>
      <c r="J10" s="5" t="s">
        <v>628</v>
      </c>
      <c r="K10" s="5" t="s">
        <v>566</v>
      </c>
      <c r="L10" s="5" t="s">
        <v>567</v>
      </c>
      <c r="M10" s="5" t="s">
        <v>57</v>
      </c>
      <c r="N10" s="5" t="s">
        <v>18</v>
      </c>
    </row>
    <row r="11" spans="1:14" ht="124.5" customHeight="1">
      <c r="A11" s="21" t="s">
        <v>3</v>
      </c>
      <c r="B11" s="37" t="s">
        <v>564</v>
      </c>
      <c r="C11" s="37" t="s">
        <v>562</v>
      </c>
      <c r="D11" s="37" t="s">
        <v>563</v>
      </c>
      <c r="E11" s="38">
        <v>4000</v>
      </c>
      <c r="F11" s="44" t="s">
        <v>565</v>
      </c>
      <c r="G11" s="15" t="s">
        <v>115</v>
      </c>
      <c r="H11" s="15"/>
      <c r="I11" s="1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8.75" customHeight="1">
      <c r="B13" s="148" t="s">
        <v>561</v>
      </c>
      <c r="C13" s="148"/>
      <c r="D13" s="148"/>
      <c r="E13" s="148"/>
      <c r="F13" s="148"/>
      <c r="G13" s="148"/>
      <c r="Q13" s="1"/>
    </row>
    <row r="14" spans="2:17" ht="33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09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4">
    <mergeCell ref="G2:I2"/>
    <mergeCell ref="H6:I6"/>
    <mergeCell ref="B14:J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24.75390625" style="1" customWidth="1"/>
    <col min="4" max="4" width="17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25390625" style="1" customWidth="1"/>
    <col min="11" max="11" width="15.125" style="1" customWidth="1"/>
    <col min="12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517</v>
      </c>
      <c r="I10" s="5" t="str">
        <f>B10</f>
        <v>Skład</v>
      </c>
      <c r="J10" s="5" t="s">
        <v>628</v>
      </c>
      <c r="K10" s="5" t="s">
        <v>533</v>
      </c>
      <c r="L10" s="5" t="s">
        <v>56</v>
      </c>
      <c r="M10" s="5" t="s">
        <v>57</v>
      </c>
      <c r="N10" s="5" t="s">
        <v>18</v>
      </c>
    </row>
    <row r="11" spans="1:14" s="4" customFormat="1" ht="50.25" customHeight="1">
      <c r="A11" s="51" t="s">
        <v>345</v>
      </c>
      <c r="B11" s="51" t="s">
        <v>575</v>
      </c>
      <c r="C11" s="51" t="s">
        <v>568</v>
      </c>
      <c r="D11" s="51" t="s">
        <v>569</v>
      </c>
      <c r="E11" s="106">
        <v>90</v>
      </c>
      <c r="F11" s="51" t="s">
        <v>90</v>
      </c>
      <c r="G11" s="54" t="s">
        <v>115</v>
      </c>
      <c r="H11" s="105"/>
      <c r="I11" s="105"/>
      <c r="J11" s="105"/>
      <c r="K11" s="113"/>
      <c r="L11" s="51" t="str">
        <f>IF(K11=0,"0,00",IF(K11&gt;0,ROUND(E11/K11,2)))</f>
        <v>0,00</v>
      </c>
      <c r="M11" s="105"/>
      <c r="N11" s="56">
        <f>ROUND(L11*ROUND(M11,2),2)</f>
        <v>0</v>
      </c>
    </row>
    <row r="12" spans="1:14" s="4" customFormat="1" ht="54" customHeight="1">
      <c r="A12" s="51" t="s">
        <v>235</v>
      </c>
      <c r="B12" s="51" t="s">
        <v>574</v>
      </c>
      <c r="C12" s="51" t="s">
        <v>570</v>
      </c>
      <c r="D12" s="51" t="s">
        <v>569</v>
      </c>
      <c r="E12" s="106">
        <v>500</v>
      </c>
      <c r="F12" s="51" t="s">
        <v>90</v>
      </c>
      <c r="G12" s="54" t="s">
        <v>115</v>
      </c>
      <c r="H12" s="105"/>
      <c r="I12" s="105"/>
      <c r="J12" s="105"/>
      <c r="K12" s="113"/>
      <c r="L12" s="51" t="str">
        <f>IF(K12=0,"0,00",IF(K12&gt;0,ROUND(E12/K12,2)))</f>
        <v>0,00</v>
      </c>
      <c r="M12" s="105"/>
      <c r="N12" s="56">
        <f>ROUND(L12*ROUND(M12,2),2)</f>
        <v>0</v>
      </c>
    </row>
    <row r="13" spans="1:14" ht="51" customHeight="1">
      <c r="A13" s="51" t="s">
        <v>456</v>
      </c>
      <c r="B13" s="52" t="s">
        <v>573</v>
      </c>
      <c r="C13" s="52" t="s">
        <v>571</v>
      </c>
      <c r="D13" s="52" t="s">
        <v>424</v>
      </c>
      <c r="E13" s="108">
        <v>80</v>
      </c>
      <c r="F13" s="51" t="s">
        <v>90</v>
      </c>
      <c r="G13" s="54" t="s">
        <v>115</v>
      </c>
      <c r="H13" s="54"/>
      <c r="I13" s="54"/>
      <c r="J13" s="55"/>
      <c r="K13" s="55"/>
      <c r="L13" s="51" t="str">
        <f>IF(K13=0,"0,00",IF(K13&gt;0,ROUND(E13/K13,2)))</f>
        <v>0,00</v>
      </c>
      <c r="M13" s="54"/>
      <c r="N13" s="56">
        <f>ROUND(L13*ROUND(M13,2),2)</f>
        <v>0</v>
      </c>
    </row>
    <row r="14" spans="1:14" ht="15" customHeight="1">
      <c r="A14" s="57"/>
      <c r="B14" s="58"/>
      <c r="C14" s="58"/>
      <c r="D14" s="58"/>
      <c r="E14" s="59"/>
      <c r="F14" s="57"/>
      <c r="G14" s="60"/>
      <c r="H14" s="60"/>
      <c r="I14" s="60"/>
      <c r="J14" s="61"/>
      <c r="K14" s="61"/>
      <c r="L14" s="60"/>
      <c r="M14" s="60"/>
      <c r="N14" s="62"/>
    </row>
    <row r="15" spans="2:17" ht="15">
      <c r="B15" s="1" t="s">
        <v>572</v>
      </c>
      <c r="E15" s="1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42.25390625" style="1" customWidth="1"/>
    <col min="3" max="3" width="11.00390625" style="1" customWidth="1"/>
    <col min="4" max="4" width="22.625" style="1" customWidth="1"/>
    <col min="5" max="5" width="10.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528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578</v>
      </c>
      <c r="C11" s="37" t="s">
        <v>576</v>
      </c>
      <c r="D11" s="37" t="s">
        <v>577</v>
      </c>
      <c r="E11" s="75">
        <v>1000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37" t="s">
        <v>572</v>
      </c>
      <c r="C13" s="137"/>
      <c r="D13" s="137"/>
      <c r="E13" s="137"/>
      <c r="F13" s="137"/>
      <c r="G13" s="13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19.25390625" style="1" customWidth="1"/>
    <col min="4" max="4" width="20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2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SUM(N11:N12)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175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Wymiary / 
Postać /Opakowanie</v>
      </c>
      <c r="H10" s="67" t="s">
        <v>153</v>
      </c>
      <c r="I10" s="5" t="str">
        <f>B10</f>
        <v>Skład</v>
      </c>
      <c r="J10" s="5" t="s">
        <v>628</v>
      </c>
      <c r="K10" s="67" t="s">
        <v>533</v>
      </c>
      <c r="L10" s="5" t="s">
        <v>567</v>
      </c>
      <c r="M10" s="5" t="s">
        <v>510</v>
      </c>
      <c r="N10" s="5" t="s">
        <v>18</v>
      </c>
    </row>
    <row r="11" spans="1:14" s="4" customFormat="1" ht="73.5" customHeight="1">
      <c r="A11" s="21" t="s">
        <v>345</v>
      </c>
      <c r="B11" s="21" t="s">
        <v>582</v>
      </c>
      <c r="C11" s="21" t="s">
        <v>643</v>
      </c>
      <c r="D11" s="21" t="s">
        <v>579</v>
      </c>
      <c r="E11" s="100">
        <v>1800</v>
      </c>
      <c r="F11" s="21" t="s">
        <v>457</v>
      </c>
      <c r="G11" s="15" t="s">
        <v>580</v>
      </c>
      <c r="H11" s="67"/>
      <c r="I11" s="5"/>
      <c r="J11" s="67"/>
      <c r="K11" s="67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63.75" customHeight="1">
      <c r="A12" s="21" t="s">
        <v>235</v>
      </c>
      <c r="B12" s="37" t="s">
        <v>582</v>
      </c>
      <c r="C12" s="37" t="s">
        <v>644</v>
      </c>
      <c r="D12" s="37" t="s">
        <v>579</v>
      </c>
      <c r="E12" s="104">
        <v>1500</v>
      </c>
      <c r="F12" s="21" t="s">
        <v>457</v>
      </c>
      <c r="G12" s="15" t="s">
        <v>580</v>
      </c>
      <c r="H12" s="73"/>
      <c r="I12" s="73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ht="26.25" customHeight="1">
      <c r="Q13" s="1"/>
    </row>
    <row r="14" spans="2:17" ht="15">
      <c r="B14" s="137" t="s">
        <v>581</v>
      </c>
      <c r="C14" s="137"/>
      <c r="D14" s="137"/>
      <c r="E14" s="137"/>
      <c r="F14" s="137"/>
      <c r="G14" s="13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67" t="s">
        <v>118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1.25" customHeight="1">
      <c r="A11" s="51" t="s">
        <v>3</v>
      </c>
      <c r="B11" s="52" t="s">
        <v>583</v>
      </c>
      <c r="C11" s="52" t="s">
        <v>584</v>
      </c>
      <c r="D11" s="52" t="s">
        <v>585</v>
      </c>
      <c r="E11" s="107">
        <v>4000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ht="15">
      <c r="Q14" s="1"/>
    </row>
    <row r="15" ht="15"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175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Wymiary / 
Postać /Opakowanie</v>
      </c>
      <c r="H10" s="5" t="s">
        <v>153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1.5" customHeight="1">
      <c r="A11" s="21" t="s">
        <v>3</v>
      </c>
      <c r="B11" s="43" t="s">
        <v>590</v>
      </c>
      <c r="C11" s="37" t="s">
        <v>586</v>
      </c>
      <c r="D11" s="37" t="s">
        <v>587</v>
      </c>
      <c r="E11" s="38">
        <v>3000</v>
      </c>
      <c r="F11" s="14" t="s">
        <v>90</v>
      </c>
      <c r="G11" s="15" t="s">
        <v>580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.75" customHeight="1">
      <c r="A12" s="21" t="s">
        <v>4</v>
      </c>
      <c r="B12" s="37" t="s">
        <v>590</v>
      </c>
      <c r="C12" s="37" t="s">
        <v>588</v>
      </c>
      <c r="D12" s="37" t="s">
        <v>587</v>
      </c>
      <c r="E12" s="38">
        <v>180</v>
      </c>
      <c r="F12" s="14" t="s">
        <v>90</v>
      </c>
      <c r="G12" s="15" t="s">
        <v>580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1.5" customHeight="1">
      <c r="A13" s="21" t="s">
        <v>5</v>
      </c>
      <c r="B13" s="37" t="s">
        <v>590</v>
      </c>
      <c r="C13" s="37" t="s">
        <v>589</v>
      </c>
      <c r="D13" s="37" t="s">
        <v>587</v>
      </c>
      <c r="E13" s="38">
        <v>2700</v>
      </c>
      <c r="F13" s="14" t="s">
        <v>90</v>
      </c>
      <c r="G13" s="15" t="s">
        <v>580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8" customHeight="1">
      <c r="B15" s="133" t="s">
        <v>176</v>
      </c>
      <c r="C15" s="133"/>
      <c r="D15" s="133"/>
      <c r="E15" s="133"/>
      <c r="F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3"/>
  <sheetViews>
    <sheetView showGridLines="0" view="pageBreakPreview" zoomScale="80" zoomScaleNormal="80" zoomScaleSheetLayoutView="80" zoomScalePageLayoutView="85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DFP.271.47.2019.KK</v>
      </c>
      <c r="M1" s="39" t="s">
        <v>117</v>
      </c>
      <c r="R1" s="2"/>
      <c r="S1" s="2"/>
    </row>
    <row r="2" spans="7:9" ht="15">
      <c r="G2" s="133"/>
      <c r="H2" s="133"/>
      <c r="I2" s="133"/>
    </row>
    <row r="3" ht="15">
      <c r="M3" s="39" t="s">
        <v>127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68" t="s">
        <v>3</v>
      </c>
      <c r="B11" s="69" t="s">
        <v>213</v>
      </c>
      <c r="C11" s="37" t="s">
        <v>171</v>
      </c>
      <c r="D11" s="37" t="s">
        <v>132</v>
      </c>
      <c r="E11" s="38">
        <v>160</v>
      </c>
      <c r="F11" s="68" t="s">
        <v>90</v>
      </c>
      <c r="G11" s="70" t="s">
        <v>165</v>
      </c>
      <c r="H11" s="77"/>
      <c r="I11" s="77"/>
      <c r="J11" s="70"/>
      <c r="K11" s="15"/>
      <c r="L11" s="70" t="str">
        <f>IF(K11=0,"0,00",IF(K11&gt;0,ROUND(E11/K11,2)))</f>
        <v>0,00</v>
      </c>
      <c r="M11" s="70"/>
      <c r="N11" s="71">
        <f>ROUND(L11*ROUND(M11,2),2)</f>
        <v>0</v>
      </c>
    </row>
    <row r="12" spans="1:16" s="9" customFormat="1" ht="24" customHeight="1">
      <c r="A12" s="78"/>
      <c r="B12" s="79"/>
      <c r="C12" s="79"/>
      <c r="D12" s="79"/>
      <c r="E12" s="80"/>
      <c r="F12" s="78"/>
      <c r="G12" s="81"/>
      <c r="H12" s="82"/>
      <c r="I12" s="82"/>
      <c r="J12" s="81"/>
      <c r="K12" s="60"/>
      <c r="L12" s="81"/>
      <c r="M12" s="81"/>
      <c r="N12" s="83"/>
      <c r="P12" s="84"/>
    </row>
    <row r="13" spans="1:16" s="9" customFormat="1" ht="13.5" customHeight="1">
      <c r="A13" s="85"/>
      <c r="B13" s="138" t="s">
        <v>166</v>
      </c>
      <c r="C13" s="138"/>
      <c r="D13" s="138"/>
      <c r="E13" s="138"/>
      <c r="F13" s="138"/>
      <c r="G13" s="86"/>
      <c r="H13" s="87"/>
      <c r="I13" s="87"/>
      <c r="J13" s="86"/>
      <c r="K13" s="48"/>
      <c r="L13" s="86"/>
      <c r="M13" s="86"/>
      <c r="N13" s="88"/>
      <c r="P13" s="84"/>
    </row>
    <row r="14" spans="1:16" s="9" customFormat="1" ht="17.25" customHeight="1">
      <c r="A14" s="85"/>
      <c r="B14" s="139" t="s">
        <v>182</v>
      </c>
      <c r="C14" s="139"/>
      <c r="D14" s="139"/>
      <c r="E14" s="139"/>
      <c r="F14" s="139"/>
      <c r="G14" s="86"/>
      <c r="H14" s="87"/>
      <c r="I14" s="87"/>
      <c r="J14" s="86"/>
      <c r="K14" s="48"/>
      <c r="L14" s="86"/>
      <c r="M14" s="86"/>
      <c r="N14" s="88"/>
      <c r="P14" s="84"/>
    </row>
    <row r="15" s="2" customFormat="1" ht="15">
      <c r="E15" s="41"/>
    </row>
    <row r="16" spans="2:6" s="2" customFormat="1" ht="32.25" customHeight="1">
      <c r="B16" s="130"/>
      <c r="C16" s="130"/>
      <c r="D16" s="130"/>
      <c r="E16" s="130"/>
      <c r="F16" s="130"/>
    </row>
    <row r="17" s="2" customFormat="1" ht="15">
      <c r="E17" s="4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</sheetData>
  <sheetProtection/>
  <mergeCells count="5">
    <mergeCell ref="G2:I2"/>
    <mergeCell ref="H6:I6"/>
    <mergeCell ref="B16:F1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8"/>
  <sheetViews>
    <sheetView showGridLines="0" view="pageBreakPreview" zoomScale="80" zoomScaleNormal="80" zoomScaleSheetLayoutView="80" zoomScalePageLayoutView="80" workbookViewId="0" topLeftCell="A10">
      <selection activeCell="IV29" sqref="IV29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SUM(N11:N15)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597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Dawka/Wymiary / 
Postać /Opakowanie</v>
      </c>
      <c r="H10" s="5" t="s">
        <v>153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38" customHeight="1">
      <c r="A11" s="21" t="s">
        <v>3</v>
      </c>
      <c r="B11" s="43" t="s">
        <v>596</v>
      </c>
      <c r="C11" s="37" t="s">
        <v>131</v>
      </c>
      <c r="D11" s="37" t="s">
        <v>591</v>
      </c>
      <c r="E11" s="38">
        <v>150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40.25" customHeight="1">
      <c r="A12" s="21" t="s">
        <v>235</v>
      </c>
      <c r="B12" s="43" t="s">
        <v>596</v>
      </c>
      <c r="C12" s="37" t="s">
        <v>592</v>
      </c>
      <c r="D12" s="37" t="s">
        <v>593</v>
      </c>
      <c r="E12" s="38">
        <v>250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39.5" customHeight="1">
      <c r="A13" s="21" t="s">
        <v>5</v>
      </c>
      <c r="B13" s="43" t="s">
        <v>596</v>
      </c>
      <c r="C13" s="37" t="s">
        <v>594</v>
      </c>
      <c r="D13" s="37" t="s">
        <v>593</v>
      </c>
      <c r="E13" s="38">
        <v>90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42.5" customHeight="1">
      <c r="A14" s="21" t="s">
        <v>6</v>
      </c>
      <c r="B14" s="37" t="s">
        <v>596</v>
      </c>
      <c r="C14" s="37" t="s">
        <v>595</v>
      </c>
      <c r="D14" s="37" t="s">
        <v>591</v>
      </c>
      <c r="E14" s="38">
        <v>20</v>
      </c>
      <c r="F14" s="14" t="s">
        <v>90</v>
      </c>
      <c r="G14" s="15" t="s">
        <v>115</v>
      </c>
      <c r="H14" s="73"/>
      <c r="I14" s="73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113.25" customHeight="1">
      <c r="A15" s="21" t="s">
        <v>58</v>
      </c>
      <c r="B15" s="37" t="s">
        <v>598</v>
      </c>
      <c r="C15" s="37" t="s">
        <v>599</v>
      </c>
      <c r="D15" s="37" t="s">
        <v>600</v>
      </c>
      <c r="E15" s="38">
        <v>510</v>
      </c>
      <c r="F15" s="14" t="s">
        <v>90</v>
      </c>
      <c r="G15" s="15" t="s">
        <v>580</v>
      </c>
      <c r="H15" s="73"/>
      <c r="I15" s="73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  <c r="Q15" s="1"/>
    </row>
    <row r="16" ht="15">
      <c r="Q16" s="1"/>
    </row>
    <row r="17" spans="2:17" ht="19.5" customHeight="1">
      <c r="B17" s="133" t="s">
        <v>176</v>
      </c>
      <c r="C17" s="133"/>
      <c r="D17" s="133"/>
      <c r="E17" s="133"/>
      <c r="F17" s="133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  <row r="208" ht="15">
      <c r="Q208" s="1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2">
      <selection activeCell="IV29" sqref="IV29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3" width="20.875" style="1" customWidth="1"/>
    <col min="4" max="4" width="20.875" style="1" hidden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175</v>
      </c>
      <c r="D10" s="5"/>
      <c r="E10" s="36" t="s">
        <v>123</v>
      </c>
      <c r="F10" s="14"/>
      <c r="G10" s="5" t="str">
        <f>"Nazwa handlowa /
"&amp;C10&amp;" / 
"&amp;D10</f>
        <v>Nazwa handlowa /
Wymiary / 
</v>
      </c>
      <c r="H10" s="5" t="s">
        <v>153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604</v>
      </c>
      <c r="C11" s="37" t="s">
        <v>601</v>
      </c>
      <c r="D11" s="37"/>
      <c r="E11" s="38">
        <v>1100</v>
      </c>
      <c r="F11" s="14" t="s">
        <v>90</v>
      </c>
      <c r="G11" s="15" t="s">
        <v>608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7.75" customHeight="1">
      <c r="A12" s="21" t="s">
        <v>235</v>
      </c>
      <c r="B12" s="43" t="s">
        <v>604</v>
      </c>
      <c r="C12" s="37" t="s">
        <v>602</v>
      </c>
      <c r="D12" s="37"/>
      <c r="E12" s="38">
        <v>2000</v>
      </c>
      <c r="F12" s="14" t="s">
        <v>90</v>
      </c>
      <c r="G12" s="15" t="s">
        <v>608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57.75" customHeight="1">
      <c r="A13" s="21" t="s">
        <v>5</v>
      </c>
      <c r="B13" s="43" t="s">
        <v>604</v>
      </c>
      <c r="C13" s="37" t="s">
        <v>603</v>
      </c>
      <c r="D13" s="37"/>
      <c r="E13" s="38">
        <v>1500</v>
      </c>
      <c r="F13" s="14" t="s">
        <v>90</v>
      </c>
      <c r="G13" s="15" t="s">
        <v>608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27.75" customHeight="1">
      <c r="B15" s="133" t="s">
        <v>176</v>
      </c>
      <c r="C15" s="133"/>
      <c r="D15" s="133"/>
      <c r="E15" s="133"/>
      <c r="F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4">
      <selection activeCell="IV29" sqref="IV29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3" width="20.875" style="1" customWidth="1"/>
    <col min="4" max="4" width="20.875" style="1" hidden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SUM(N11:N13)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175</v>
      </c>
      <c r="D10" s="5"/>
      <c r="E10" s="36" t="s">
        <v>123</v>
      </c>
      <c r="F10" s="14"/>
      <c r="G10" s="5" t="str">
        <f>"Nazwa handlowa /
"&amp;C10&amp;" / 
"&amp;D10</f>
        <v>Nazwa handlowa /
Wymiary / 
</v>
      </c>
      <c r="H10" s="5" t="s">
        <v>153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609</v>
      </c>
      <c r="C11" s="37" t="s">
        <v>605</v>
      </c>
      <c r="D11" s="37"/>
      <c r="E11" s="38">
        <v>100</v>
      </c>
      <c r="F11" s="14" t="s">
        <v>90</v>
      </c>
      <c r="G11" s="15" t="s">
        <v>608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7.75" customHeight="1">
      <c r="A12" s="21" t="s">
        <v>235</v>
      </c>
      <c r="B12" s="43" t="s">
        <v>609</v>
      </c>
      <c r="C12" s="37" t="s">
        <v>606</v>
      </c>
      <c r="D12" s="37"/>
      <c r="E12" s="38">
        <v>100</v>
      </c>
      <c r="F12" s="14" t="s">
        <v>90</v>
      </c>
      <c r="G12" s="15" t="s">
        <v>608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57.75" customHeight="1">
      <c r="A13" s="21" t="s">
        <v>5</v>
      </c>
      <c r="B13" s="43" t="s">
        <v>609</v>
      </c>
      <c r="C13" s="37" t="s">
        <v>607</v>
      </c>
      <c r="D13" s="37"/>
      <c r="E13" s="38">
        <v>100</v>
      </c>
      <c r="F13" s="14" t="s">
        <v>90</v>
      </c>
      <c r="G13" s="15" t="s">
        <v>608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9.5" customHeight="1">
      <c r="B15" s="133" t="s">
        <v>176</v>
      </c>
      <c r="C15" s="133"/>
      <c r="D15" s="133"/>
      <c r="E15" s="133"/>
      <c r="F15" s="13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10">
      <selection activeCell="IV29" sqref="IV29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31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SUM(N11:N14)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5.25" customHeight="1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636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67.25" customHeight="1">
      <c r="A11" s="21" t="s">
        <v>3</v>
      </c>
      <c r="B11" s="43" t="s">
        <v>619</v>
      </c>
      <c r="C11" s="37" t="s">
        <v>610</v>
      </c>
      <c r="D11" s="37" t="s">
        <v>611</v>
      </c>
      <c r="E11" s="38">
        <v>8000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23" customHeight="1">
      <c r="A12" s="21" t="s">
        <v>235</v>
      </c>
      <c r="B12" s="43" t="s">
        <v>618</v>
      </c>
      <c r="C12" s="37" t="s">
        <v>612</v>
      </c>
      <c r="D12" s="37" t="s">
        <v>611</v>
      </c>
      <c r="E12" s="38">
        <v>2000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24.5" customHeight="1">
      <c r="A13" s="21" t="s">
        <v>5</v>
      </c>
      <c r="B13" s="43" t="s">
        <v>617</v>
      </c>
      <c r="C13" s="37" t="s">
        <v>613</v>
      </c>
      <c r="D13" s="37" t="s">
        <v>611</v>
      </c>
      <c r="E13" s="38">
        <v>3600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24.5" customHeight="1">
      <c r="A14" s="21" t="s">
        <v>6</v>
      </c>
      <c r="B14" s="37" t="s">
        <v>616</v>
      </c>
      <c r="C14" s="37" t="s">
        <v>614</v>
      </c>
      <c r="D14" s="37" t="s">
        <v>611</v>
      </c>
      <c r="E14" s="38">
        <v>1500</v>
      </c>
      <c r="F14" s="14" t="s">
        <v>90</v>
      </c>
      <c r="G14" s="15" t="s">
        <v>115</v>
      </c>
      <c r="H14" s="73"/>
      <c r="I14" s="73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6.5" customHeight="1">
      <c r="B16" s="133" t="s">
        <v>615</v>
      </c>
      <c r="C16" s="133"/>
      <c r="D16" s="133"/>
      <c r="E16" s="133"/>
      <c r="F16" s="133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635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0" customHeight="1">
      <c r="A11" s="51" t="s">
        <v>3</v>
      </c>
      <c r="B11" s="52" t="s">
        <v>620</v>
      </c>
      <c r="C11" s="52" t="s">
        <v>621</v>
      </c>
      <c r="D11" s="52" t="s">
        <v>622</v>
      </c>
      <c r="E11" s="107">
        <v>600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ht="15">
      <c r="Q14" s="1"/>
    </row>
    <row r="15" ht="15"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3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634</v>
      </c>
      <c r="I10" s="5" t="str">
        <f>B10</f>
        <v>Skład</v>
      </c>
      <c r="J10" s="5" t="s">
        <v>628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76.25" customHeight="1">
      <c r="A11" s="51" t="s">
        <v>3</v>
      </c>
      <c r="B11" s="52" t="s">
        <v>623</v>
      </c>
      <c r="C11" s="52" t="s">
        <v>624</v>
      </c>
      <c r="D11" s="52" t="s">
        <v>625</v>
      </c>
      <c r="E11" s="107">
        <v>40600</v>
      </c>
      <c r="F11" s="53" t="s">
        <v>90</v>
      </c>
      <c r="G11" s="54" t="s">
        <v>115</v>
      </c>
      <c r="H11" s="90"/>
      <c r="I11" s="90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ht="15">
      <c r="Q14" s="1"/>
    </row>
    <row r="15" ht="15"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7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SUM(N11:N14)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123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216</v>
      </c>
      <c r="C11" s="37" t="s">
        <v>214</v>
      </c>
      <c r="D11" s="37" t="s">
        <v>215</v>
      </c>
      <c r="E11" s="38">
        <v>1300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216</v>
      </c>
      <c r="C12" s="37" t="s">
        <v>129</v>
      </c>
      <c r="D12" s="37" t="s">
        <v>215</v>
      </c>
      <c r="E12" s="38">
        <v>1500</v>
      </c>
      <c r="F12" s="14" t="s">
        <v>90</v>
      </c>
      <c r="G12" s="15" t="s">
        <v>115</v>
      </c>
      <c r="H12" s="73"/>
      <c r="I12" s="73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5</v>
      </c>
      <c r="B13" s="37" t="s">
        <v>216</v>
      </c>
      <c r="C13" s="37" t="s">
        <v>139</v>
      </c>
      <c r="D13" s="37" t="s">
        <v>215</v>
      </c>
      <c r="E13" s="38">
        <v>2300</v>
      </c>
      <c r="F13" s="14" t="s">
        <v>90</v>
      </c>
      <c r="G13" s="15" t="s">
        <v>115</v>
      </c>
      <c r="H13" s="73"/>
      <c r="I13" s="73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49.5" customHeight="1">
      <c r="A14" s="21" t="s">
        <v>6</v>
      </c>
      <c r="B14" s="21" t="s">
        <v>216</v>
      </c>
      <c r="C14" s="21" t="s">
        <v>205</v>
      </c>
      <c r="D14" s="21" t="s">
        <v>215</v>
      </c>
      <c r="E14" s="103">
        <v>900</v>
      </c>
      <c r="F14" s="14" t="s">
        <v>90</v>
      </c>
      <c r="G14" s="15" t="s">
        <v>115</v>
      </c>
      <c r="H14" s="74"/>
      <c r="I14" s="74"/>
      <c r="J14" s="21"/>
      <c r="K14" s="21"/>
      <c r="L14" s="15" t="str">
        <f>IF(K14=0,"0,00",IF(K14&gt;0,ROUND(E14/K14,2)))</f>
        <v>0,00</v>
      </c>
      <c r="M14" s="21"/>
      <c r="N14" s="17">
        <f>ROUND(L14*ROUND(M14,2),2)</f>
        <v>0</v>
      </c>
      <c r="Q14" s="1"/>
    </row>
    <row r="15" s="2" customFormat="1" ht="15">
      <c r="E15" s="41"/>
    </row>
    <row r="16" spans="2:6" s="2" customFormat="1" ht="15.75" customHeight="1">
      <c r="B16" s="137" t="s">
        <v>166</v>
      </c>
      <c r="C16" s="137"/>
      <c r="D16" s="137"/>
      <c r="E16" s="137"/>
      <c r="F16" s="137"/>
    </row>
    <row r="17" spans="2:6" s="2" customFormat="1" ht="14.25" customHeight="1">
      <c r="B17" s="137" t="s">
        <v>198</v>
      </c>
      <c r="C17" s="137"/>
      <c r="D17" s="137"/>
      <c r="E17" s="137"/>
      <c r="F17" s="137"/>
    </row>
    <row r="18" spans="2:7" s="2" customFormat="1" ht="21.75" customHeight="1">
      <c r="B18" s="133" t="s">
        <v>211</v>
      </c>
      <c r="C18" s="133"/>
      <c r="D18" s="133"/>
      <c r="E18" s="133"/>
      <c r="F18" s="133"/>
      <c r="G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</sheetData>
  <sheetProtection/>
  <mergeCells count="5">
    <mergeCell ref="G2:I2"/>
    <mergeCell ref="H6:I6"/>
    <mergeCell ref="B16:F1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4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128</v>
      </c>
      <c r="E10" s="36" t="s">
        <v>123</v>
      </c>
      <c r="F10" s="14"/>
      <c r="G10" s="5" t="str">
        <f>"Nazwa handlowa /
"&amp;C10&amp;" / 
"&amp;D10</f>
        <v>Nazwa handlowa /
Dawka / 
Postać/ Opakowanie</v>
      </c>
      <c r="H10" s="5" t="s">
        <v>118</v>
      </c>
      <c r="I10" s="5" t="str">
        <f>B10</f>
        <v>Skład</v>
      </c>
      <c r="J10" s="5" t="s">
        <v>119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219</v>
      </c>
      <c r="C11" s="37" t="s">
        <v>217</v>
      </c>
      <c r="D11" s="37" t="s">
        <v>218</v>
      </c>
      <c r="E11" s="38">
        <v>60</v>
      </c>
      <c r="F11" s="14" t="s">
        <v>90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">
      <c r="A12" s="9"/>
      <c r="B12" s="46"/>
      <c r="C12" s="46"/>
      <c r="D12" s="46"/>
      <c r="E12" s="96"/>
      <c r="F12" s="9"/>
      <c r="G12" s="48"/>
      <c r="H12" s="99"/>
      <c r="I12" s="99"/>
      <c r="J12" s="49"/>
      <c r="K12" s="48"/>
      <c r="L12" s="48"/>
      <c r="M12" s="48"/>
      <c r="N12" s="50"/>
    </row>
    <row r="13" spans="1:14" ht="15">
      <c r="A13" s="9"/>
      <c r="B13" s="137" t="s">
        <v>199</v>
      </c>
      <c r="C13" s="137"/>
      <c r="D13" s="137"/>
      <c r="E13" s="137"/>
      <c r="F13" s="137"/>
      <c r="G13" s="48"/>
      <c r="H13" s="99"/>
      <c r="I13" s="99"/>
      <c r="J13" s="49"/>
      <c r="K13" s="48"/>
      <c r="L13" s="48"/>
      <c r="M13" s="48"/>
      <c r="N13" s="50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8"/>
  <sheetViews>
    <sheetView showGridLines="0" view="pageBreakPreview" zoomScale="80" zoomScaleNormal="80" zoomScaleSheetLayoutView="80" zoomScalePageLayoutView="80" workbookViewId="0" topLeftCell="A1">
      <selection activeCell="IV29" sqref="IV29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DFP.271.47.2019.KK</v>
      </c>
      <c r="N1" s="39" t="s">
        <v>117</v>
      </c>
      <c r="S1" s="2"/>
      <c r="T1" s="2"/>
    </row>
    <row r="2" spans="7:9" ht="15">
      <c r="G2" s="133"/>
      <c r="H2" s="133"/>
      <c r="I2" s="133"/>
    </row>
    <row r="3" ht="15">
      <c r="N3" s="39" t="s">
        <v>127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4">
        <f>SUM(N11:N11)</f>
        <v>0</v>
      </c>
      <c r="I6" s="135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9.75" customHeight="1">
      <c r="A10" s="5" t="s">
        <v>86</v>
      </c>
      <c r="B10" s="5" t="s">
        <v>16</v>
      </c>
      <c r="C10" s="5" t="s">
        <v>17</v>
      </c>
      <c r="D10" s="5" t="s">
        <v>114</v>
      </c>
      <c r="E10" s="36" t="s">
        <v>222</v>
      </c>
      <c r="F10" s="14"/>
      <c r="G10" s="5" t="str">
        <f>"Nazwa handlowa /
"&amp;C10&amp;" / 
"&amp;D10</f>
        <v>Nazwa handlowa /
Dawka / 
Postać /Opakowanie</v>
      </c>
      <c r="H10" s="5" t="s">
        <v>224</v>
      </c>
      <c r="I10" s="5" t="str">
        <f>B10</f>
        <v>Skład</v>
      </c>
      <c r="J10" s="5" t="s">
        <v>119</v>
      </c>
      <c r="K10" s="5" t="s">
        <v>222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223</v>
      </c>
      <c r="C11" s="37" t="s">
        <v>220</v>
      </c>
      <c r="D11" s="37" t="s">
        <v>221</v>
      </c>
      <c r="E11" s="38">
        <v>7000</v>
      </c>
      <c r="F11" s="14" t="s">
        <v>629</v>
      </c>
      <c r="G11" s="15" t="s">
        <v>115</v>
      </c>
      <c r="H11" s="73"/>
      <c r="I11" s="73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19.5" customHeight="1">
      <c r="A13" s="9"/>
      <c r="B13" s="125" t="s">
        <v>199</v>
      </c>
      <c r="C13" s="125"/>
      <c r="D13" s="125"/>
      <c r="E13" s="125"/>
      <c r="F13" s="125"/>
      <c r="G13" s="125"/>
      <c r="H13" s="9"/>
      <c r="I13" s="9"/>
      <c r="J13" s="9"/>
      <c r="K13" s="9"/>
      <c r="L13" s="9"/>
      <c r="M13" s="9"/>
      <c r="N13" s="9"/>
      <c r="Q13" s="1"/>
    </row>
    <row r="14" spans="1:17" ht="23.25" customHeight="1">
      <c r="A14" s="9"/>
      <c r="B14" s="133"/>
      <c r="C14" s="133"/>
      <c r="D14" s="133"/>
      <c r="E14" s="133"/>
      <c r="F14" s="133"/>
      <c r="G14" s="133"/>
      <c r="H14" s="9"/>
      <c r="I14" s="9"/>
      <c r="J14" s="9"/>
      <c r="K14" s="9"/>
      <c r="L14" s="9"/>
      <c r="M14" s="9"/>
      <c r="N14" s="9"/>
      <c r="Q14" s="1"/>
    </row>
    <row r="15" spans="2:17" ht="22.5" customHeight="1">
      <c r="B15" s="133"/>
      <c r="C15" s="140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</sheetData>
  <sheetProtection/>
  <mergeCells count="5">
    <mergeCell ref="G2:I2"/>
    <mergeCell ref="H6:I6"/>
    <mergeCell ref="B13:G13"/>
    <mergeCell ref="B14:G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2019-05-30T12:05:10Z</cp:lastPrinted>
  <dcterms:created xsi:type="dcterms:W3CDTF">2003-05-16T10:10:29Z</dcterms:created>
  <dcterms:modified xsi:type="dcterms:W3CDTF">2019-07-09T12:19:11Z</dcterms:modified>
  <cp:category/>
  <cp:version/>
  <cp:contentType/>
  <cp:contentStatus/>
</cp:coreProperties>
</file>