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łącznik nr 1a" sheetId="1" r:id="rId1"/>
    <sheet name="Załącznik nr 1b" sheetId="2" r:id="rId2"/>
  </sheets>
  <definedNames>
    <definedName name="_xlnm.Print_Area" localSheetId="0">'Załącznik nr 1a'!$A$1:$I$30</definedName>
    <definedName name="_xlnm.Print_Area" localSheetId="1">'Załącznik nr 1b'!$A$1:$G$93</definedName>
  </definedNames>
  <calcPr fullCalcOnLoad="1"/>
</workbook>
</file>

<file path=xl/sharedStrings.xml><?xml version="1.0" encoding="utf-8"?>
<sst xmlns="http://schemas.openxmlformats.org/spreadsheetml/2006/main" count="305" uniqueCount="189">
  <si>
    <t>Cena ryczałtowa za osobodzień żywienia</t>
  </si>
  <si>
    <t>X</t>
  </si>
  <si>
    <t>Cena ryczałtowa za osobodzień dystrybucji codziennej</t>
  </si>
  <si>
    <t>Cena ryczałtowa za osobodzień dystrybucji okresowej</t>
  </si>
  <si>
    <t>w tym cena za dystrybucję kolacji w dystrybucji okresowej = 20% ceny ryczałtowej za osobodzień dystrybucji okresowej</t>
  </si>
  <si>
    <t>w tym cena za dystrybucję kolacji w dystrybucji codziennej = 20% ceny ryczałtowej za osobodzień dystrybucji codziennej</t>
  </si>
  <si>
    <t>w tym kolacja 20% ceny osobodnia żywienia</t>
  </si>
  <si>
    <t>śniadań</t>
  </si>
  <si>
    <t>obiadów</t>
  </si>
  <si>
    <t>kolacji</t>
  </si>
  <si>
    <t>dystrybucji codziennych</t>
  </si>
  <si>
    <t>dystrybucji okresowych</t>
  </si>
  <si>
    <t>Cena jednostkowa brutto</t>
  </si>
  <si>
    <t xml:space="preserve">Wartość brutto </t>
  </si>
  <si>
    <t>ARKUSZ CENOWY</t>
  </si>
  <si>
    <t>Załacznik nr 1a do specyfikacji</t>
  </si>
  <si>
    <t>Załącznik nr …...  do umowy</t>
  </si>
  <si>
    <t>NSSU.DFP.271.74.2019.LS</t>
  </si>
  <si>
    <t>Suma cen brutto produktów spożywczych z arkusza cenowego zakupu produktów spożywczych (załącznik nr 1b do specyfikacji)</t>
  </si>
  <si>
    <t>Lp.</t>
  </si>
  <si>
    <t>Przedmiot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</si>
  <si>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</si>
  <si>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</si>
  <si>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</si>
  <si>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</si>
  <si>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</si>
  <si>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</si>
  <si>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</si>
  <si>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</si>
  <si>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</si>
  <si>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</si>
  <si>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</si>
  <si>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</si>
  <si>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Razem (dla pkt 1):</t>
  </si>
  <si>
    <t>4.</t>
  </si>
  <si>
    <t>Razem (dla pkt 3):</t>
  </si>
  <si>
    <t>Razem (dla pkt 2):</t>
  </si>
  <si>
    <t>SUMA (razem dla pkt 1, 2, 3, 4)</t>
  </si>
  <si>
    <t>Załacznik nr 1b do specyfikacji</t>
  </si>
  <si>
    <t>ARKUSZ CENOWY ZAKUPU PRODUKTÓW SPOZYWCZYCH</t>
  </si>
  <si>
    <t>L.p.</t>
  </si>
  <si>
    <t>Nazwa produktu</t>
  </si>
  <si>
    <t>Preferowana wielkość opakowań / miary</t>
  </si>
  <si>
    <t>Jednostki miary</t>
  </si>
  <si>
    <t>Ilość jednostek</t>
  </si>
  <si>
    <t>Cena jednostkowa brutto
(za jednostkę miary)</t>
  </si>
  <si>
    <t xml:space="preserve">Cena brutto </t>
  </si>
  <si>
    <t xml:space="preserve">Biszkopty </t>
  </si>
  <si>
    <t>od 150 do 200g</t>
  </si>
  <si>
    <t>kg</t>
  </si>
  <si>
    <t>Cukier</t>
  </si>
  <si>
    <t>1 kg</t>
  </si>
  <si>
    <t>Herbata expresowa w torebkach</t>
  </si>
  <si>
    <t>sztuki/torebka 2g</t>
  </si>
  <si>
    <t>torebka</t>
  </si>
  <si>
    <t xml:space="preserve">Herbata </t>
  </si>
  <si>
    <t>Kasza manna (grysik) 1 kg</t>
  </si>
  <si>
    <t xml:space="preserve">Kaszka mleczna </t>
  </si>
  <si>
    <t>od 200 do 300g</t>
  </si>
  <si>
    <t xml:space="preserve">Kleik ryżowy błyskawiczny </t>
  </si>
  <si>
    <t>od 150 do 200 g</t>
  </si>
  <si>
    <t xml:space="preserve">Masło </t>
  </si>
  <si>
    <t xml:space="preserve">od 200 do 300 g </t>
  </si>
  <si>
    <t>Ryż</t>
  </si>
  <si>
    <t xml:space="preserve">Sól </t>
  </si>
  <si>
    <t>Pieprz</t>
  </si>
  <si>
    <t>1kg</t>
  </si>
  <si>
    <t>Suchary</t>
  </si>
  <si>
    <t>od 200 do 400 g</t>
  </si>
  <si>
    <t xml:space="preserve">Suchary bez cukry </t>
  </si>
  <si>
    <t>od 200 do 400g</t>
  </si>
  <si>
    <t xml:space="preserve">Weka </t>
  </si>
  <si>
    <t>sztuka od 350 do 600 g</t>
  </si>
  <si>
    <t>Płatki owsiane</t>
  </si>
  <si>
    <t>od 0,5 do 1 kg</t>
  </si>
  <si>
    <t>Pieczywo jasne - chleb</t>
  </si>
  <si>
    <t xml:space="preserve">od 400 do 1000g </t>
  </si>
  <si>
    <t xml:space="preserve">Dżem w słoikach </t>
  </si>
  <si>
    <r>
      <t xml:space="preserve">Margaryna </t>
    </r>
    <r>
      <rPr>
        <sz val="10"/>
        <rFont val="Calibri"/>
        <family val="2"/>
      </rPr>
      <t>miękka</t>
    </r>
    <r>
      <rPr>
        <sz val="10"/>
        <color indexed="8"/>
        <rFont val="Calibri"/>
        <family val="2"/>
      </rPr>
      <t xml:space="preserve"> (w kubku do smarowania pieczywa) </t>
    </r>
  </si>
  <si>
    <t>sztuka od 450 do 550g</t>
  </si>
  <si>
    <t>Chleb razowy</t>
  </si>
  <si>
    <t xml:space="preserve">sztuka od 400g do 1000g </t>
  </si>
  <si>
    <t>Paszteciki drobiowe</t>
  </si>
  <si>
    <t xml:space="preserve">sztuka od 400 do 800g </t>
  </si>
  <si>
    <t>Pieczywo bezglutenowe jasne i ciemne</t>
  </si>
  <si>
    <t>opakowanie od 100 do 400g</t>
  </si>
  <si>
    <t xml:space="preserve">Wafle ryżowe </t>
  </si>
  <si>
    <t>Kiesiel w torebkach - "gorący kubek"</t>
  </si>
  <si>
    <t>torebka od 30 do 40 g</t>
  </si>
  <si>
    <t xml:space="preserve">Bułki </t>
  </si>
  <si>
    <t>od 45 do 55g</t>
  </si>
  <si>
    <t>Chrzan</t>
  </si>
  <si>
    <t>od 200 do 300 g</t>
  </si>
  <si>
    <t xml:space="preserve">Jabłka </t>
  </si>
  <si>
    <t>sztuka od 125 do 175g</t>
  </si>
  <si>
    <t>Jajka</t>
  </si>
  <si>
    <t>sztuka od 45 do 55g</t>
  </si>
  <si>
    <t xml:space="preserve">Ogórki konserwowe </t>
  </si>
  <si>
    <t>od 500 do 1000g - słoik</t>
  </si>
  <si>
    <t>Papryka konserwowa</t>
  </si>
  <si>
    <t xml:space="preserve">Parówki </t>
  </si>
  <si>
    <t>sztuka od 70 do 80g</t>
  </si>
  <si>
    <t>Płatki jęczmienne błyskawiczne</t>
  </si>
  <si>
    <t>od 400 do 1000g</t>
  </si>
  <si>
    <t xml:space="preserve">Sałata zielona </t>
  </si>
  <si>
    <t>sztuka od 200 do 300g</t>
  </si>
  <si>
    <t xml:space="preserve">Wędlina/szynka </t>
  </si>
  <si>
    <t>60g</t>
  </si>
  <si>
    <t>Twaróg półtłusty</t>
  </si>
  <si>
    <t>od 200 do 500g</t>
  </si>
  <si>
    <t xml:space="preserve">Śmietana 18% </t>
  </si>
  <si>
    <t>od 100 do 500 ml</t>
  </si>
  <si>
    <t>litr</t>
  </si>
  <si>
    <r>
      <t>Ser żółt</t>
    </r>
    <r>
      <rPr>
        <sz val="10"/>
        <rFont val="Calibri"/>
        <family val="2"/>
      </rPr>
      <t>y (opakowanie jednostkowe)</t>
    </r>
  </si>
  <si>
    <t>od 100 - 200g</t>
  </si>
  <si>
    <t xml:space="preserve">Sałatki konserwowe </t>
  </si>
  <si>
    <t>od 200 do 600g - słoik</t>
  </si>
  <si>
    <t>Ser topiony  (opakowanie jednostkowe)</t>
  </si>
  <si>
    <t>od 50 do 200g</t>
  </si>
  <si>
    <t>Herbatniki</t>
  </si>
  <si>
    <t>Jogurt naturalny (opakowanie jednostkowe)</t>
  </si>
  <si>
    <t xml:space="preserve">od 100 do 200g </t>
  </si>
  <si>
    <t>Jogurt owocowy (opakowanie jednostkowe)</t>
  </si>
  <si>
    <t xml:space="preserve">Mleko </t>
  </si>
  <si>
    <t>karton 1000 ml</t>
  </si>
  <si>
    <t>Kefir</t>
  </si>
  <si>
    <t xml:space="preserve">Twaróg chudy </t>
  </si>
  <si>
    <t xml:space="preserve">Ser kanapkowy </t>
  </si>
  <si>
    <t>Budyń w torebkach</t>
  </si>
  <si>
    <t>Płatki ryżowe błyskawiczne</t>
  </si>
  <si>
    <t>Chałka</t>
  </si>
  <si>
    <t>Bułki drożdżowe</t>
  </si>
  <si>
    <t xml:space="preserve">Banany </t>
  </si>
  <si>
    <t>sztuka od 120 do 170g</t>
  </si>
  <si>
    <t xml:space="preserve">Cytryna </t>
  </si>
  <si>
    <t xml:space="preserve">sztuka od 130 do 180g </t>
  </si>
  <si>
    <t xml:space="preserve">Mandarynki </t>
  </si>
  <si>
    <t>sztuka od 100 do 120g</t>
  </si>
  <si>
    <t xml:space="preserve">Pomarańcze </t>
  </si>
  <si>
    <t>sztuka od 200 do 250g</t>
  </si>
  <si>
    <t>Kiwi</t>
  </si>
  <si>
    <t xml:space="preserve">Brzoskwinie </t>
  </si>
  <si>
    <t xml:space="preserve">sztuka od 80 do 100g </t>
  </si>
  <si>
    <r>
      <t xml:space="preserve">Kiełbasa zwyczajna (70 - 91% mięsa) </t>
    </r>
    <r>
      <rPr>
        <sz val="10"/>
        <color indexed="10"/>
        <rFont val="Calibri"/>
        <family val="2"/>
      </rPr>
      <t xml:space="preserve"> </t>
    </r>
  </si>
  <si>
    <t xml:space="preserve">Musztarda Delikatesowa w słoikach </t>
  </si>
  <si>
    <t>Ketchup łagodny</t>
  </si>
  <si>
    <t xml:space="preserve">od 300 do 600g </t>
  </si>
  <si>
    <t xml:space="preserve">Miód naturalny w opakowaniach jednorazowych </t>
  </si>
  <si>
    <t>od 20 do 25g</t>
  </si>
  <si>
    <r>
      <t xml:space="preserve">Pomidory </t>
    </r>
    <r>
      <rPr>
        <sz val="10"/>
        <rFont val="Calibri"/>
        <family val="2"/>
      </rPr>
      <t xml:space="preserve">świeże </t>
    </r>
  </si>
  <si>
    <t xml:space="preserve">Ogórki kiszone </t>
  </si>
  <si>
    <r>
      <t xml:space="preserve">Ogórki świeże </t>
    </r>
    <r>
      <rPr>
        <sz val="10"/>
        <rFont val="Calibri"/>
        <family val="2"/>
      </rPr>
      <t>szklarniowe i gruntowe</t>
    </r>
  </si>
  <si>
    <t>Papryka świeża czerwona</t>
  </si>
  <si>
    <t xml:space="preserve">od 150 do 250g </t>
  </si>
  <si>
    <t>Rzodkiewka pęczek</t>
  </si>
  <si>
    <t xml:space="preserve">od 100 do 150g </t>
  </si>
  <si>
    <t>Woda mineralna w butelkach 0,5l</t>
  </si>
  <si>
    <t>500 ml</t>
  </si>
  <si>
    <t>Woda mineralna w butelkach 0,7l</t>
  </si>
  <si>
    <t>700ml</t>
  </si>
  <si>
    <t xml:space="preserve">Woda mineralna w butelkach 1,5l </t>
  </si>
  <si>
    <t>1500ml</t>
  </si>
  <si>
    <t xml:space="preserve">Soki 100% owocowe w kartoniku, ze słomką, o poj. 200 ml, </t>
  </si>
  <si>
    <t>sztuka</t>
  </si>
  <si>
    <t>Krakersy</t>
  </si>
  <si>
    <t>Czekolada gorzka 70%</t>
  </si>
  <si>
    <t>100g</t>
  </si>
  <si>
    <t xml:space="preserve">Chleb żytni </t>
  </si>
  <si>
    <t xml:space="preserve">Chleb graham </t>
  </si>
  <si>
    <t>kubki jednorazowe (na napoje zimne - poj. minimum 200 ml</t>
  </si>
  <si>
    <t>kubki jednorazowe (na napoje gorące - poj. minimum 200 ml</t>
  </si>
  <si>
    <t>talerze plastikowe płaskie, średnica nie mniejsza niż 21 cm</t>
  </si>
  <si>
    <t>miseczki o poj. minimum 400 ml</t>
  </si>
  <si>
    <t>naczynia jednorazowe  styropianowe, z przykryciem, trójdzielne</t>
  </si>
  <si>
    <t>sztućce plastikowe - łyżki</t>
  </si>
  <si>
    <t>sztućce plastikowe - widelce</t>
  </si>
  <si>
    <t>sztućce plastikowe - noże</t>
  </si>
  <si>
    <t>sztućce plastikowe - łyżeczki</t>
  </si>
  <si>
    <t>….</t>
  </si>
  <si>
    <t>Suma</t>
  </si>
  <si>
    <t xml:space="preserve"> Za jednostkową cenę brutto winna zostać wskazana cena brutto określonej jednostki miary. Ceny poszczególnych zamawianych wielkości będą obliczane proporcjonalnie w oparciu o jednostkową cenę brutto.</t>
  </si>
  <si>
    <r>
      <t>Ilość</t>
    </r>
    <r>
      <rPr>
        <sz val="11"/>
        <rFont val="Calibri"/>
        <family val="2"/>
      </rPr>
      <t>/liczba</t>
    </r>
  </si>
  <si>
    <t>w tym śniadanie 30 % ceny osobodnia żywienia</t>
  </si>
  <si>
    <t>w tym obiad 50 % ceny osobodnia żywienia</t>
  </si>
  <si>
    <t>w tym cena za dystrybucję śniadania w dystrybucji codziennej = 30% ceny ryczałtowej za osobodzień dystrybucji codziennej</t>
  </si>
  <si>
    <t>w tym cena za dystrybucję obiadu w dystrybucji codziennej = 50% ceny ryczałtowej za osobodzień dystrybucji codziennej</t>
  </si>
  <si>
    <t>w tym cena za dystrybucję śniadania w dystrybucji okresowej = 30% ceny ryczałtowej za osobodzień dystrybucji okresowej</t>
  </si>
  <si>
    <t>w tym cena za dystrybucję obiadu w dystrybucji okresowej=  50% ceny ryczałtowej za osobodzień dystrybucji okresowej</t>
  </si>
  <si>
    <t>Karnister wody do dystrybutora wody, o pojemności min. 20 litrów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</si>
</sst>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407]"/>
    <numFmt numFmtId="166" formatCode="_-* #,##0.0\ &quot;zł&quot;_-;\-* #,##0.0\ &quot;zł&quot;_-;_-* &quot;-&quot;??\ &quot;zł&quot;_-;_-@_-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  <numFmt numFmtId="170" formatCode="_-* #,##0.0000\ &quot;zł&quot;_-;\-* #,##0.0000\ &quot;zł&quot;_-;_-* &quot;-&quot;????\ &quot;zł&quot;_-;_-@_-"/>
    <numFmt numFmtId="171" formatCode="_-* #,##0\ &quot;zł&quot;_-;\-* #,##0\ &quot;zł&quot;_-;_-* &quot;-&quot;??\ &quot;zł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Arial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52" applyFont="1" applyBorder="1" applyAlignment="1">
      <alignment vertical="center"/>
      <protection/>
    </xf>
    <xf numFmtId="44" fontId="47" fillId="0" borderId="10" xfId="0" applyNumberFormat="1" applyFont="1" applyFill="1" applyBorder="1" applyAlignment="1">
      <alignment vertical="center"/>
    </xf>
    <xf numFmtId="0" fontId="47" fillId="0" borderId="10" xfId="52" applyFont="1" applyFill="1" applyBorder="1" applyAlignment="1">
      <alignment vertical="center"/>
      <protection/>
    </xf>
    <xf numFmtId="0" fontId="47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7" fillId="0" borderId="10" xfId="52" applyFont="1" applyBorder="1" applyAlignment="1">
      <alignment horizontal="left" vertical="center"/>
      <protection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52" applyFont="1" applyFill="1" applyBorder="1" applyAlignment="1">
      <alignment vertical="center"/>
      <protection/>
    </xf>
    <xf numFmtId="0" fontId="47" fillId="0" borderId="14" xfId="52" applyFont="1" applyFill="1" applyBorder="1" applyAlignment="1">
      <alignment horizontal="left" vertical="center"/>
      <protection/>
    </xf>
    <xf numFmtId="0" fontId="47" fillId="0" borderId="12" xfId="0" applyFont="1" applyFill="1" applyBorder="1" applyAlignment="1">
      <alignment vertical="center"/>
    </xf>
    <xf numFmtId="0" fontId="47" fillId="0" borderId="0" xfId="52" applyFont="1" applyAlignment="1">
      <alignment horizontal="left" vertical="center"/>
      <protection/>
    </xf>
    <xf numFmtId="0" fontId="47" fillId="0" borderId="0" xfId="52" applyFont="1" applyAlignment="1">
      <alignment vertical="center"/>
      <protection/>
    </xf>
    <xf numFmtId="0" fontId="46" fillId="0" borderId="0" xfId="0" applyFont="1" applyFill="1" applyBorder="1" applyAlignment="1">
      <alignment horizontal="right" vertical="center"/>
    </xf>
    <xf numFmtId="44" fontId="47" fillId="0" borderId="12" xfId="0" applyNumberFormat="1" applyFont="1" applyFill="1" applyBorder="1" applyAlignment="1">
      <alignment vertical="center"/>
    </xf>
    <xf numFmtId="44" fontId="47" fillId="0" borderId="0" xfId="0" applyNumberFormat="1" applyFont="1" applyFill="1" applyBorder="1" applyAlignment="1">
      <alignment vertical="center"/>
    </xf>
    <xf numFmtId="0" fontId="47" fillId="0" borderId="14" xfId="0" applyFont="1" applyFill="1" applyBorder="1" applyAlignment="1">
      <alignment vertical="center" wrapText="1"/>
    </xf>
    <xf numFmtId="0" fontId="47" fillId="0" borderId="14" xfId="52" applyFont="1" applyFill="1" applyBorder="1" applyAlignment="1">
      <alignment vertical="center"/>
      <protection/>
    </xf>
    <xf numFmtId="44" fontId="47" fillId="0" borderId="15" xfId="0" applyNumberFormat="1" applyFont="1" applyFill="1" applyBorder="1" applyAlignment="1">
      <alignment vertical="center"/>
    </xf>
    <xf numFmtId="0" fontId="47" fillId="0" borderId="10" xfId="52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169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44" fontId="41" fillId="0" borderId="10" xfId="0" applyNumberFormat="1" applyFont="1" applyBorder="1" applyAlignment="1">
      <alignment vertical="center"/>
    </xf>
    <xf numFmtId="44" fontId="41" fillId="0" borderId="10" xfId="0" applyNumberFormat="1" applyFont="1" applyBorder="1" applyAlignment="1">
      <alignment horizontal="center" vertical="center"/>
    </xf>
    <xf numFmtId="3" fontId="47" fillId="0" borderId="16" xfId="52" applyNumberFormat="1" applyFont="1" applyBorder="1" applyAlignment="1">
      <alignment horizontal="right" vertical="center"/>
      <protection/>
    </xf>
    <xf numFmtId="3" fontId="47" fillId="0" borderId="17" xfId="52" applyNumberFormat="1" applyFont="1" applyBorder="1" applyAlignment="1">
      <alignment horizontal="left" vertical="center"/>
      <protection/>
    </xf>
    <xf numFmtId="168" fontId="43" fillId="0" borderId="0" xfId="0" applyNumberFormat="1" applyFont="1" applyAlignment="1">
      <alignment horizontal="left"/>
    </xf>
    <xf numFmtId="3" fontId="47" fillId="0" borderId="10" xfId="52" applyNumberFormat="1" applyFont="1" applyBorder="1" applyAlignment="1">
      <alignment horizontal="right" vertical="center"/>
      <protection/>
    </xf>
    <xf numFmtId="3" fontId="47" fillId="0" borderId="10" xfId="52" applyNumberFormat="1" applyFont="1" applyBorder="1" applyAlignment="1">
      <alignment horizontal="left" vertical="center" wrapText="1"/>
      <protection/>
    </xf>
    <xf numFmtId="3" fontId="47" fillId="0" borderId="10" xfId="52" applyNumberFormat="1" applyFont="1" applyFill="1" applyBorder="1" applyAlignment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workbookViewId="0" topLeftCell="A1">
      <selection activeCell="E8" sqref="E8"/>
    </sheetView>
  </sheetViews>
  <sheetFormatPr defaultColWidth="9.140625" defaultRowHeight="15"/>
  <cols>
    <col min="1" max="1" width="4.8515625" style="0" customWidth="1"/>
    <col min="2" max="2" width="48.8515625" style="0" customWidth="1"/>
    <col min="3" max="4" width="12.00390625" style="0" customWidth="1"/>
    <col min="5" max="5" width="16.140625" style="0" customWidth="1"/>
    <col min="6" max="6" width="23.7109375" style="0" customWidth="1"/>
    <col min="7" max="7" width="4.140625" style="0" customWidth="1"/>
    <col min="8" max="8" width="31.57421875" style="0" customWidth="1"/>
    <col min="9" max="9" width="14.57421875" style="0" bestFit="1" customWidth="1"/>
    <col min="10" max="10" width="12.28125" style="0" bestFit="1" customWidth="1"/>
    <col min="11" max="11" width="16.7109375" style="0" customWidth="1"/>
  </cols>
  <sheetData>
    <row r="1" spans="2:6" ht="14.25">
      <c r="B1" t="s">
        <v>17</v>
      </c>
      <c r="E1" s="71" t="s">
        <v>15</v>
      </c>
      <c r="F1" s="71"/>
    </row>
    <row r="2" ht="14.25">
      <c r="F2" s="7" t="s">
        <v>16</v>
      </c>
    </row>
    <row r="4" spans="1:6" ht="14.25">
      <c r="A4" s="69" t="s">
        <v>14</v>
      </c>
      <c r="B4" s="75"/>
      <c r="C4" s="75"/>
      <c r="D4" s="75"/>
      <c r="E4" s="75"/>
      <c r="F4" s="76"/>
    </row>
    <row r="6" spans="1:6" ht="28.5">
      <c r="A6" s="14" t="s">
        <v>19</v>
      </c>
      <c r="B6" s="14" t="s">
        <v>20</v>
      </c>
      <c r="C6" s="66" t="s">
        <v>181</v>
      </c>
      <c r="D6" s="67"/>
      <c r="E6" s="12" t="s">
        <v>12</v>
      </c>
      <c r="F6" s="11" t="s">
        <v>13</v>
      </c>
    </row>
    <row r="7" ht="14.25">
      <c r="E7" s="62"/>
    </row>
    <row r="8" spans="1:6" ht="14.25">
      <c r="A8" s="55" t="s">
        <v>21</v>
      </c>
      <c r="B8" s="3" t="s">
        <v>0</v>
      </c>
      <c r="C8" s="68" t="s">
        <v>1</v>
      </c>
      <c r="D8" s="69"/>
      <c r="E8" s="4"/>
      <c r="F8" s="53" t="s">
        <v>1</v>
      </c>
    </row>
    <row r="9" spans="1:11" ht="30.75" customHeight="1">
      <c r="A9" s="55" t="s">
        <v>22</v>
      </c>
      <c r="B9" s="39" t="s">
        <v>182</v>
      </c>
      <c r="C9" s="60">
        <v>1348650</v>
      </c>
      <c r="D9" s="61" t="s">
        <v>7</v>
      </c>
      <c r="E9" s="4">
        <f>ROUND(ROUND(E$8,2)*30%,2)</f>
        <v>0</v>
      </c>
      <c r="F9" s="4">
        <f>ROUND(C9*E9,2)</f>
        <v>0</v>
      </c>
      <c r="H9" s="54"/>
      <c r="I9" s="8"/>
      <c r="J9" s="8"/>
      <c r="K9" s="8"/>
    </row>
    <row r="10" spans="1:8" ht="30.75" customHeight="1">
      <c r="A10" s="55" t="s">
        <v>23</v>
      </c>
      <c r="B10" s="39" t="s">
        <v>183</v>
      </c>
      <c r="C10" s="60">
        <v>1348650</v>
      </c>
      <c r="D10" s="61" t="s">
        <v>8</v>
      </c>
      <c r="E10" s="4">
        <f>IF(ROUND(ROUND(E$8,2)*50%,2)+E9+E11=E8,ROUND(ROUND(E$8,2)*50%,2),E8-E9-E11)</f>
        <v>0</v>
      </c>
      <c r="F10" s="4">
        <f>ROUND(C10*E10,2)</f>
        <v>0</v>
      </c>
      <c r="H10" s="54"/>
    </row>
    <row r="11" spans="1:8" ht="30.75" customHeight="1">
      <c r="A11" s="55" t="s">
        <v>24</v>
      </c>
      <c r="B11" s="39" t="s">
        <v>6</v>
      </c>
      <c r="C11" s="60">
        <v>1348650</v>
      </c>
      <c r="D11" s="61" t="s">
        <v>9</v>
      </c>
      <c r="E11" s="4">
        <f>ROUND(ROUND(E$8,2)*20%,2)</f>
        <v>0</v>
      </c>
      <c r="F11" s="4">
        <f>ROUND(C11*E11,2)</f>
        <v>0</v>
      </c>
      <c r="H11" s="54"/>
    </row>
    <row r="12" spans="1:6" ht="28.5" customHeight="1">
      <c r="A12" s="56"/>
      <c r="E12" s="57" t="s">
        <v>33</v>
      </c>
      <c r="F12" s="58">
        <f>SUM(F9:F11)</f>
        <v>0</v>
      </c>
    </row>
    <row r="13" spans="1:6" ht="14.25">
      <c r="A13" s="56"/>
      <c r="F13" s="9"/>
    </row>
    <row r="14" spans="1:6" ht="14.25">
      <c r="A14" s="55" t="s">
        <v>25</v>
      </c>
      <c r="B14" s="1" t="s">
        <v>2</v>
      </c>
      <c r="C14" s="68" t="s">
        <v>1</v>
      </c>
      <c r="D14" s="68"/>
      <c r="E14" s="4"/>
      <c r="F14" s="53" t="s">
        <v>1</v>
      </c>
    </row>
    <row r="15" spans="1:6" ht="30.75" customHeight="1">
      <c r="A15" s="55" t="s">
        <v>26</v>
      </c>
      <c r="B15" s="2" t="s">
        <v>184</v>
      </c>
      <c r="C15" s="65">
        <v>404595</v>
      </c>
      <c r="D15" s="64" t="s">
        <v>10</v>
      </c>
      <c r="E15" s="4">
        <f>ROUND(ROUND(E$14,2)*30%,2)</f>
        <v>0</v>
      </c>
      <c r="F15" s="4">
        <f>ROUND(C15*E15,2)</f>
        <v>0</v>
      </c>
    </row>
    <row r="16" spans="1:6" ht="42.75">
      <c r="A16" s="55" t="s">
        <v>27</v>
      </c>
      <c r="B16" s="2" t="s">
        <v>185</v>
      </c>
      <c r="C16" s="65">
        <v>404595</v>
      </c>
      <c r="D16" s="64" t="s">
        <v>10</v>
      </c>
      <c r="E16" s="4">
        <f>IF(ROUND(ROUND(E$14,2)*50%,2)+E15+E17=E14,ROUND(ROUND(E$14,2)*50%,2),E14-E15-E17)</f>
        <v>0</v>
      </c>
      <c r="F16" s="4">
        <f>ROUND(C16*E16,2)</f>
        <v>0</v>
      </c>
    </row>
    <row r="17" spans="1:6" ht="42.75">
      <c r="A17" s="55" t="s">
        <v>28</v>
      </c>
      <c r="B17" s="2" t="s">
        <v>5</v>
      </c>
      <c r="C17" s="65">
        <v>404595</v>
      </c>
      <c r="D17" s="64" t="s">
        <v>10</v>
      </c>
      <c r="E17" s="4">
        <f>ROUND(ROUND(E$14,2)*20%,2)</f>
        <v>0</v>
      </c>
      <c r="F17" s="4">
        <f>ROUND(C17*E17,2)</f>
        <v>0</v>
      </c>
    </row>
    <row r="18" spans="1:6" ht="30.75" customHeight="1">
      <c r="A18" s="56"/>
      <c r="E18" s="57" t="s">
        <v>36</v>
      </c>
      <c r="F18" s="58">
        <f>SUM(F15:F17)</f>
        <v>0</v>
      </c>
    </row>
    <row r="19" spans="1:6" ht="14.25">
      <c r="A19" s="56"/>
      <c r="F19" s="9"/>
    </row>
    <row r="20" spans="1:6" ht="14.25">
      <c r="A20" s="55" t="s">
        <v>29</v>
      </c>
      <c r="B20" s="1" t="s">
        <v>3</v>
      </c>
      <c r="C20" s="68" t="s">
        <v>1</v>
      </c>
      <c r="D20" s="68"/>
      <c r="E20" s="4"/>
      <c r="F20" s="53" t="s">
        <v>1</v>
      </c>
    </row>
    <row r="21" spans="1:6" ht="42.75">
      <c r="A21" s="55" t="s">
        <v>30</v>
      </c>
      <c r="B21" s="2" t="s">
        <v>186</v>
      </c>
      <c r="C21" s="63">
        <v>154131</v>
      </c>
      <c r="D21" s="64" t="s">
        <v>11</v>
      </c>
      <c r="E21" s="4">
        <f>ROUND(ROUND(E$20,2)*30%,2)</f>
        <v>0</v>
      </c>
      <c r="F21" s="4">
        <f>ROUND(C21*E21,2)</f>
        <v>0</v>
      </c>
    </row>
    <row r="22" spans="1:6" ht="42.75">
      <c r="A22" s="55" t="s">
        <v>31</v>
      </c>
      <c r="B22" s="2" t="s">
        <v>187</v>
      </c>
      <c r="C22" s="63">
        <v>154131</v>
      </c>
      <c r="D22" s="64" t="s">
        <v>11</v>
      </c>
      <c r="E22" s="4">
        <f>IF(ROUND(ROUND(E$20,2)*50%,2)+E21+E23=E20,ROUND(ROUND(E$20,2)*50%,2),E20-E21-E23)</f>
        <v>0</v>
      </c>
      <c r="F22" s="4">
        <f>ROUND(C22*E22,2)</f>
        <v>0</v>
      </c>
    </row>
    <row r="23" spans="1:6" ht="42.75">
      <c r="A23" s="55" t="s">
        <v>32</v>
      </c>
      <c r="B23" s="2" t="s">
        <v>4</v>
      </c>
      <c r="C23" s="63">
        <v>539460</v>
      </c>
      <c r="D23" s="64" t="s">
        <v>11</v>
      </c>
      <c r="E23" s="4">
        <f>ROUND(ROUND(E$20,2)*20%,2)</f>
        <v>0</v>
      </c>
      <c r="F23" s="4">
        <f>ROUND(C23*E23,2)</f>
        <v>0</v>
      </c>
    </row>
    <row r="24" spans="1:6" ht="30.75" customHeight="1">
      <c r="A24" s="56"/>
      <c r="E24" s="55" t="s">
        <v>35</v>
      </c>
      <c r="F24" s="59">
        <f>SUM(F21:F23)</f>
        <v>0</v>
      </c>
    </row>
    <row r="25" spans="1:6" ht="14.25">
      <c r="A25" s="56"/>
      <c r="F25" s="9"/>
    </row>
    <row r="26" spans="1:6" ht="14.25">
      <c r="A26" s="55" t="s">
        <v>34</v>
      </c>
      <c r="B26" s="72" t="s">
        <v>18</v>
      </c>
      <c r="C26" s="73"/>
      <c r="D26" s="73"/>
      <c r="E26" s="74"/>
      <c r="F26" s="4">
        <f>'Załącznik nr 1b'!G90</f>
        <v>0</v>
      </c>
    </row>
    <row r="27" spans="2:6" ht="14.25">
      <c r="B27" s="5"/>
      <c r="C27" s="6"/>
      <c r="D27" s="6"/>
      <c r="E27" s="6"/>
      <c r="F27" s="6"/>
    </row>
    <row r="28" spans="3:10" ht="30" customHeight="1">
      <c r="C28" s="70" t="s">
        <v>37</v>
      </c>
      <c r="D28" s="70"/>
      <c r="E28" s="70"/>
      <c r="F28" s="59">
        <f>F12+F18+F24+F26</f>
        <v>0</v>
      </c>
      <c r="H28" s="10"/>
      <c r="I28" s="10"/>
      <c r="J28" s="10"/>
    </row>
    <row r="29" spans="8:10" ht="14.25">
      <c r="H29" s="10"/>
      <c r="I29" s="10"/>
      <c r="J29" s="10"/>
    </row>
    <row r="30" spans="8:10" ht="14.25">
      <c r="H30" s="10"/>
      <c r="I30" s="10"/>
      <c r="J30" s="10"/>
    </row>
    <row r="31" spans="8:10" ht="14.25">
      <c r="H31" s="10"/>
      <c r="I31" s="10"/>
      <c r="J31" s="10"/>
    </row>
    <row r="32" spans="6:10" ht="14.25">
      <c r="F32" s="7"/>
      <c r="H32" s="10"/>
      <c r="I32" s="10"/>
      <c r="J32" s="10"/>
    </row>
    <row r="33" spans="6:11" ht="14.25">
      <c r="F33" s="7"/>
      <c r="H33" s="10"/>
      <c r="I33" s="10"/>
      <c r="J33" s="10"/>
      <c r="K33" s="10"/>
    </row>
    <row r="38" ht="14.25">
      <c r="J38" s="10"/>
    </row>
  </sheetData>
  <sheetProtection/>
  <mergeCells count="8">
    <mergeCell ref="C6:D6"/>
    <mergeCell ref="C8:D8"/>
    <mergeCell ref="C14:D14"/>
    <mergeCell ref="C20:D20"/>
    <mergeCell ref="C28:E28"/>
    <mergeCell ref="E1:F1"/>
    <mergeCell ref="B26:E26"/>
    <mergeCell ref="A4:F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="140" zoomScaleSheetLayoutView="140" workbookViewId="0" topLeftCell="A1">
      <selection activeCell="G7" sqref="G7"/>
    </sheetView>
  </sheetViews>
  <sheetFormatPr defaultColWidth="9.140625" defaultRowHeight="15"/>
  <cols>
    <col min="1" max="1" width="5.140625" style="15" customWidth="1"/>
    <col min="2" max="2" width="48.7109375" style="16" customWidth="1"/>
    <col min="3" max="3" width="22.28125" style="16" customWidth="1"/>
    <col min="4" max="4" width="8.7109375" style="16" customWidth="1"/>
    <col min="5" max="5" width="9.421875" style="16" customWidth="1"/>
    <col min="6" max="6" width="16.7109375" style="16" customWidth="1"/>
    <col min="7" max="7" width="16.28125" style="16" customWidth="1"/>
    <col min="8" max="16384" width="8.8515625" style="16" customWidth="1"/>
  </cols>
  <sheetData>
    <row r="1" spans="2:8" ht="14.25">
      <c r="B1" s="16" t="s">
        <v>17</v>
      </c>
      <c r="E1" s="17"/>
      <c r="F1" s="17"/>
      <c r="G1" s="17" t="s">
        <v>38</v>
      </c>
      <c r="H1" s="17"/>
    </row>
    <row r="2" spans="6:8" ht="14.25">
      <c r="F2" s="77" t="s">
        <v>16</v>
      </c>
      <c r="G2" s="77"/>
      <c r="H2" s="13"/>
    </row>
    <row r="4" spans="1:7" ht="14.25">
      <c r="A4" s="78" t="s">
        <v>39</v>
      </c>
      <c r="B4" s="79"/>
      <c r="C4" s="79"/>
      <c r="D4" s="79"/>
      <c r="E4" s="79"/>
      <c r="F4" s="79"/>
      <c r="G4" s="80"/>
    </row>
    <row r="6" spans="1:7" ht="54.75">
      <c r="A6" s="18" t="s">
        <v>40</v>
      </c>
      <c r="B6" s="18" t="s">
        <v>41</v>
      </c>
      <c r="C6" s="19" t="s">
        <v>42</v>
      </c>
      <c r="D6" s="19" t="s">
        <v>43</v>
      </c>
      <c r="E6" s="19" t="s">
        <v>44</v>
      </c>
      <c r="F6" s="19" t="s">
        <v>45</v>
      </c>
      <c r="G6" s="19" t="s">
        <v>46</v>
      </c>
    </row>
    <row r="7" spans="1:7" ht="14.25">
      <c r="A7" s="20">
        <v>1</v>
      </c>
      <c r="B7" s="21" t="s">
        <v>47</v>
      </c>
      <c r="C7" s="21" t="s">
        <v>48</v>
      </c>
      <c r="D7" s="22" t="s">
        <v>49</v>
      </c>
      <c r="E7" s="23">
        <v>1000</v>
      </c>
      <c r="F7" s="24">
        <v>0</v>
      </c>
      <c r="G7" s="24">
        <f>ROUND(E7*ROUND(F7,2),2)</f>
        <v>0</v>
      </c>
    </row>
    <row r="8" spans="1:7" ht="14.25">
      <c r="A8" s="20">
        <v>2</v>
      </c>
      <c r="B8" s="21" t="s">
        <v>50</v>
      </c>
      <c r="C8" s="21" t="s">
        <v>51</v>
      </c>
      <c r="D8" s="22" t="s">
        <v>49</v>
      </c>
      <c r="E8" s="23">
        <v>500</v>
      </c>
      <c r="F8" s="24">
        <v>0</v>
      </c>
      <c r="G8" s="24">
        <f aca="true" t="shared" si="0" ref="G8:G73">ROUND(E8*ROUND(F8,2),2)</f>
        <v>0</v>
      </c>
    </row>
    <row r="9" spans="1:7" ht="14.25">
      <c r="A9" s="20">
        <v>3</v>
      </c>
      <c r="B9" s="21" t="s">
        <v>52</v>
      </c>
      <c r="C9" s="21" t="s">
        <v>53</v>
      </c>
      <c r="D9" s="22" t="s">
        <v>54</v>
      </c>
      <c r="E9" s="23">
        <v>100000</v>
      </c>
      <c r="F9" s="24">
        <v>0</v>
      </c>
      <c r="G9" s="24">
        <f t="shared" si="0"/>
        <v>0</v>
      </c>
    </row>
    <row r="10" spans="1:7" ht="14.25">
      <c r="A10" s="20">
        <v>4</v>
      </c>
      <c r="B10" s="21" t="s">
        <v>55</v>
      </c>
      <c r="C10" s="21" t="s">
        <v>51</v>
      </c>
      <c r="D10" s="22" t="s">
        <v>49</v>
      </c>
      <c r="E10" s="23">
        <v>100</v>
      </c>
      <c r="F10" s="24">
        <v>0</v>
      </c>
      <c r="G10" s="24">
        <f t="shared" si="0"/>
        <v>0</v>
      </c>
    </row>
    <row r="11" spans="1:7" ht="14.25">
      <c r="A11" s="20">
        <v>5</v>
      </c>
      <c r="B11" s="21" t="s">
        <v>56</v>
      </c>
      <c r="C11" s="21" t="s">
        <v>51</v>
      </c>
      <c r="D11" s="22" t="s">
        <v>49</v>
      </c>
      <c r="E11" s="23">
        <v>100</v>
      </c>
      <c r="F11" s="24">
        <v>0</v>
      </c>
      <c r="G11" s="24">
        <f t="shared" si="0"/>
        <v>0</v>
      </c>
    </row>
    <row r="12" spans="1:7" ht="14.25">
      <c r="A12" s="20">
        <v>6</v>
      </c>
      <c r="B12" s="21" t="s">
        <v>57</v>
      </c>
      <c r="C12" s="21" t="s">
        <v>58</v>
      </c>
      <c r="D12" s="22" t="s">
        <v>49</v>
      </c>
      <c r="E12" s="23">
        <v>100</v>
      </c>
      <c r="F12" s="24">
        <v>0</v>
      </c>
      <c r="G12" s="24">
        <f t="shared" si="0"/>
        <v>0</v>
      </c>
    </row>
    <row r="13" spans="1:7" ht="14.25">
      <c r="A13" s="20">
        <v>7</v>
      </c>
      <c r="B13" s="21" t="s">
        <v>59</v>
      </c>
      <c r="C13" s="21" t="s">
        <v>60</v>
      </c>
      <c r="D13" s="22" t="s">
        <v>49</v>
      </c>
      <c r="E13" s="23">
        <v>100</v>
      </c>
      <c r="F13" s="24">
        <v>0</v>
      </c>
      <c r="G13" s="24">
        <f t="shared" si="0"/>
        <v>0</v>
      </c>
    </row>
    <row r="14" spans="1:7" ht="14.25">
      <c r="A14" s="20">
        <v>8</v>
      </c>
      <c r="B14" s="21" t="s">
        <v>61</v>
      </c>
      <c r="C14" s="21" t="s">
        <v>62</v>
      </c>
      <c r="D14" s="22" t="s">
        <v>49</v>
      </c>
      <c r="E14" s="23">
        <v>100</v>
      </c>
      <c r="F14" s="24">
        <v>0</v>
      </c>
      <c r="G14" s="24">
        <f t="shared" si="0"/>
        <v>0</v>
      </c>
    </row>
    <row r="15" spans="1:7" ht="14.25">
      <c r="A15" s="20">
        <v>9</v>
      </c>
      <c r="B15" s="21" t="s">
        <v>63</v>
      </c>
      <c r="C15" s="21" t="s">
        <v>51</v>
      </c>
      <c r="D15" s="22" t="s">
        <v>49</v>
      </c>
      <c r="E15" s="23">
        <v>50</v>
      </c>
      <c r="F15" s="24">
        <v>0</v>
      </c>
      <c r="G15" s="24">
        <f t="shared" si="0"/>
        <v>0</v>
      </c>
    </row>
    <row r="16" spans="1:7" ht="14.25">
      <c r="A16" s="20">
        <v>10</v>
      </c>
      <c r="B16" s="21" t="s">
        <v>64</v>
      </c>
      <c r="C16" s="21" t="s">
        <v>51</v>
      </c>
      <c r="D16" s="22" t="s">
        <v>49</v>
      </c>
      <c r="E16" s="23">
        <v>200</v>
      </c>
      <c r="F16" s="24">
        <v>0</v>
      </c>
      <c r="G16" s="24">
        <f t="shared" si="0"/>
        <v>0</v>
      </c>
    </row>
    <row r="17" spans="1:7" ht="14.25">
      <c r="A17" s="20">
        <v>11</v>
      </c>
      <c r="B17" s="21" t="s">
        <v>65</v>
      </c>
      <c r="C17" s="21" t="s">
        <v>66</v>
      </c>
      <c r="D17" s="22" t="s">
        <v>49</v>
      </c>
      <c r="E17" s="23">
        <v>10</v>
      </c>
      <c r="F17" s="24">
        <v>0</v>
      </c>
      <c r="G17" s="24">
        <f t="shared" si="0"/>
        <v>0</v>
      </c>
    </row>
    <row r="18" spans="1:7" ht="14.25">
      <c r="A18" s="20">
        <v>12</v>
      </c>
      <c r="B18" s="21" t="s">
        <v>67</v>
      </c>
      <c r="C18" s="21" t="s">
        <v>68</v>
      </c>
      <c r="D18" s="22" t="s">
        <v>49</v>
      </c>
      <c r="E18" s="23">
        <v>150</v>
      </c>
      <c r="F18" s="24">
        <v>0</v>
      </c>
      <c r="G18" s="24">
        <f t="shared" si="0"/>
        <v>0</v>
      </c>
    </row>
    <row r="19" spans="1:7" ht="14.25">
      <c r="A19" s="20">
        <v>13</v>
      </c>
      <c r="B19" s="21" t="s">
        <v>69</v>
      </c>
      <c r="C19" s="21" t="s">
        <v>70</v>
      </c>
      <c r="D19" s="22" t="s">
        <v>49</v>
      </c>
      <c r="E19" s="23">
        <v>150</v>
      </c>
      <c r="F19" s="24">
        <v>0</v>
      </c>
      <c r="G19" s="24">
        <f t="shared" si="0"/>
        <v>0</v>
      </c>
    </row>
    <row r="20" spans="1:7" ht="14.25">
      <c r="A20" s="20">
        <v>14</v>
      </c>
      <c r="B20" s="21" t="s">
        <v>71</v>
      </c>
      <c r="C20" s="21" t="s">
        <v>72</v>
      </c>
      <c r="D20" s="22" t="s">
        <v>49</v>
      </c>
      <c r="E20" s="23">
        <v>1000</v>
      </c>
      <c r="F20" s="24">
        <v>0</v>
      </c>
      <c r="G20" s="24">
        <f t="shared" si="0"/>
        <v>0</v>
      </c>
    </row>
    <row r="21" spans="1:7" ht="14.25">
      <c r="A21" s="20">
        <v>15</v>
      </c>
      <c r="B21" s="21" t="s">
        <v>73</v>
      </c>
      <c r="C21" s="21" t="s">
        <v>74</v>
      </c>
      <c r="D21" s="22" t="s">
        <v>49</v>
      </c>
      <c r="E21" s="25">
        <v>500</v>
      </c>
      <c r="F21" s="24">
        <v>0</v>
      </c>
      <c r="G21" s="24">
        <f t="shared" si="0"/>
        <v>0</v>
      </c>
    </row>
    <row r="22" spans="1:7" ht="14.25">
      <c r="A22" s="20">
        <v>16</v>
      </c>
      <c r="B22" s="21" t="s">
        <v>75</v>
      </c>
      <c r="C22" s="26" t="s">
        <v>76</v>
      </c>
      <c r="D22" s="22" t="s">
        <v>49</v>
      </c>
      <c r="E22" s="25">
        <v>1000</v>
      </c>
      <c r="F22" s="24">
        <v>0</v>
      </c>
      <c r="G22" s="24">
        <f t="shared" si="0"/>
        <v>0</v>
      </c>
    </row>
    <row r="23" spans="1:7" ht="14.25">
      <c r="A23" s="20">
        <v>17</v>
      </c>
      <c r="B23" s="27" t="s">
        <v>77</v>
      </c>
      <c r="C23" s="26" t="s">
        <v>68</v>
      </c>
      <c r="D23" s="22" t="s">
        <v>49</v>
      </c>
      <c r="E23" s="25">
        <v>150</v>
      </c>
      <c r="F23" s="24">
        <v>0</v>
      </c>
      <c r="G23" s="24">
        <f t="shared" si="0"/>
        <v>0</v>
      </c>
    </row>
    <row r="24" spans="1:7" ht="15" customHeight="1">
      <c r="A24" s="20">
        <v>18</v>
      </c>
      <c r="B24" s="21" t="s">
        <v>78</v>
      </c>
      <c r="C24" s="21" t="s">
        <v>79</v>
      </c>
      <c r="D24" s="22" t="s">
        <v>49</v>
      </c>
      <c r="E24" s="25">
        <v>150</v>
      </c>
      <c r="F24" s="24">
        <v>0</v>
      </c>
      <c r="G24" s="24">
        <f t="shared" si="0"/>
        <v>0</v>
      </c>
    </row>
    <row r="25" spans="1:7" ht="14.25">
      <c r="A25" s="20">
        <v>19</v>
      </c>
      <c r="B25" s="21" t="s">
        <v>80</v>
      </c>
      <c r="C25" s="21" t="s">
        <v>81</v>
      </c>
      <c r="D25" s="22" t="s">
        <v>49</v>
      </c>
      <c r="E25" s="25">
        <v>1000</v>
      </c>
      <c r="F25" s="24">
        <v>0</v>
      </c>
      <c r="G25" s="24">
        <f t="shared" si="0"/>
        <v>0</v>
      </c>
    </row>
    <row r="26" spans="1:7" ht="14.25">
      <c r="A26" s="20">
        <v>20</v>
      </c>
      <c r="B26" s="21" t="s">
        <v>82</v>
      </c>
      <c r="C26" s="21" t="s">
        <v>83</v>
      </c>
      <c r="D26" s="22" t="s">
        <v>49</v>
      </c>
      <c r="E26" s="25">
        <v>50</v>
      </c>
      <c r="F26" s="24">
        <v>0</v>
      </c>
      <c r="G26" s="24">
        <f t="shared" si="0"/>
        <v>0</v>
      </c>
    </row>
    <row r="27" spans="1:7" ht="27">
      <c r="A27" s="20">
        <v>21</v>
      </c>
      <c r="B27" s="21" t="s">
        <v>84</v>
      </c>
      <c r="C27" s="21" t="s">
        <v>85</v>
      </c>
      <c r="D27" s="22" t="s">
        <v>49</v>
      </c>
      <c r="E27" s="25">
        <v>50</v>
      </c>
      <c r="F27" s="24">
        <v>0</v>
      </c>
      <c r="G27" s="24">
        <f t="shared" si="0"/>
        <v>0</v>
      </c>
    </row>
    <row r="28" spans="1:7" ht="27">
      <c r="A28" s="20">
        <v>22</v>
      </c>
      <c r="B28" s="21" t="s">
        <v>86</v>
      </c>
      <c r="C28" s="21" t="s">
        <v>85</v>
      </c>
      <c r="D28" s="22" t="s">
        <v>49</v>
      </c>
      <c r="E28" s="23">
        <v>20</v>
      </c>
      <c r="F28" s="24">
        <v>0</v>
      </c>
      <c r="G28" s="24">
        <f t="shared" si="0"/>
        <v>0</v>
      </c>
    </row>
    <row r="29" spans="1:7" ht="14.25">
      <c r="A29" s="28">
        <v>23</v>
      </c>
      <c r="B29" s="21" t="s">
        <v>87</v>
      </c>
      <c r="C29" s="21" t="s">
        <v>88</v>
      </c>
      <c r="D29" s="22" t="s">
        <v>49</v>
      </c>
      <c r="E29" s="23">
        <v>5</v>
      </c>
      <c r="F29" s="24">
        <v>0</v>
      </c>
      <c r="G29" s="24">
        <f t="shared" si="0"/>
        <v>0</v>
      </c>
    </row>
    <row r="30" spans="1:7" ht="14.25">
      <c r="A30" s="28">
        <v>24</v>
      </c>
      <c r="B30" s="29" t="s">
        <v>89</v>
      </c>
      <c r="C30" s="26" t="s">
        <v>90</v>
      </c>
      <c r="D30" s="22" t="s">
        <v>49</v>
      </c>
      <c r="E30" s="23">
        <v>100</v>
      </c>
      <c r="F30" s="24">
        <v>0</v>
      </c>
      <c r="G30" s="24">
        <f t="shared" si="0"/>
        <v>0</v>
      </c>
    </row>
    <row r="31" spans="1:7" ht="14.25">
      <c r="A31" s="28">
        <v>25</v>
      </c>
      <c r="B31" s="30" t="s">
        <v>91</v>
      </c>
      <c r="C31" s="26" t="s">
        <v>92</v>
      </c>
      <c r="D31" s="22" t="s">
        <v>49</v>
      </c>
      <c r="E31" s="23">
        <v>5</v>
      </c>
      <c r="F31" s="24">
        <v>0</v>
      </c>
      <c r="G31" s="24">
        <f t="shared" si="0"/>
        <v>0</v>
      </c>
    </row>
    <row r="32" spans="1:7" ht="14.25">
      <c r="A32" s="28">
        <v>26</v>
      </c>
      <c r="B32" s="30" t="s">
        <v>93</v>
      </c>
      <c r="C32" s="26" t="s">
        <v>94</v>
      </c>
      <c r="D32" s="22" t="s">
        <v>49</v>
      </c>
      <c r="E32" s="23">
        <v>300</v>
      </c>
      <c r="F32" s="24">
        <v>0</v>
      </c>
      <c r="G32" s="24">
        <f t="shared" si="0"/>
        <v>0</v>
      </c>
    </row>
    <row r="33" spans="1:7" ht="14.25">
      <c r="A33" s="28">
        <v>27</v>
      </c>
      <c r="B33" s="30" t="s">
        <v>95</v>
      </c>
      <c r="C33" s="26" t="s">
        <v>96</v>
      </c>
      <c r="D33" s="22" t="s">
        <v>49</v>
      </c>
      <c r="E33" s="23">
        <v>100</v>
      </c>
      <c r="F33" s="24">
        <v>0</v>
      </c>
      <c r="G33" s="24">
        <f t="shared" si="0"/>
        <v>0</v>
      </c>
    </row>
    <row r="34" spans="1:7" ht="14.25">
      <c r="A34" s="28">
        <v>28</v>
      </c>
      <c r="B34" s="30" t="s">
        <v>97</v>
      </c>
      <c r="C34" s="26" t="s">
        <v>98</v>
      </c>
      <c r="D34" s="22" t="s">
        <v>49</v>
      </c>
      <c r="E34" s="23">
        <v>50</v>
      </c>
      <c r="F34" s="24">
        <v>0</v>
      </c>
      <c r="G34" s="24">
        <f t="shared" si="0"/>
        <v>0</v>
      </c>
    </row>
    <row r="35" spans="1:7" ht="14.25">
      <c r="A35" s="28">
        <v>29</v>
      </c>
      <c r="B35" s="30" t="s">
        <v>99</v>
      </c>
      <c r="C35" s="26" t="s">
        <v>98</v>
      </c>
      <c r="D35" s="22" t="s">
        <v>49</v>
      </c>
      <c r="E35" s="23">
        <v>50</v>
      </c>
      <c r="F35" s="24">
        <v>0</v>
      </c>
      <c r="G35" s="24">
        <f t="shared" si="0"/>
        <v>0</v>
      </c>
    </row>
    <row r="36" spans="1:7" ht="14.25">
      <c r="A36" s="28">
        <v>30</v>
      </c>
      <c r="B36" s="30" t="s">
        <v>100</v>
      </c>
      <c r="C36" s="26" t="s">
        <v>101</v>
      </c>
      <c r="D36" s="22" t="s">
        <v>49</v>
      </c>
      <c r="E36" s="23">
        <v>100</v>
      </c>
      <c r="F36" s="24">
        <v>0</v>
      </c>
      <c r="G36" s="24">
        <f t="shared" si="0"/>
        <v>0</v>
      </c>
    </row>
    <row r="37" spans="1:7" ht="14.25">
      <c r="A37" s="28">
        <v>31</v>
      </c>
      <c r="B37" s="30" t="s">
        <v>102</v>
      </c>
      <c r="C37" s="26" t="s">
        <v>103</v>
      </c>
      <c r="D37" s="22" t="s">
        <v>49</v>
      </c>
      <c r="E37" s="23">
        <v>50</v>
      </c>
      <c r="F37" s="24">
        <v>0</v>
      </c>
      <c r="G37" s="24">
        <f t="shared" si="0"/>
        <v>0</v>
      </c>
    </row>
    <row r="38" spans="1:7" ht="14.25">
      <c r="A38" s="28">
        <v>32</v>
      </c>
      <c r="B38" s="31" t="s">
        <v>104</v>
      </c>
      <c r="C38" s="26" t="s">
        <v>105</v>
      </c>
      <c r="D38" s="22" t="s">
        <v>49</v>
      </c>
      <c r="E38" s="23">
        <v>50</v>
      </c>
      <c r="F38" s="24">
        <v>0</v>
      </c>
      <c r="G38" s="24">
        <f t="shared" si="0"/>
        <v>0</v>
      </c>
    </row>
    <row r="39" spans="1:7" ht="14.25">
      <c r="A39" s="28">
        <v>33</v>
      </c>
      <c r="B39" s="30" t="s">
        <v>106</v>
      </c>
      <c r="C39" s="26" t="s">
        <v>107</v>
      </c>
      <c r="D39" s="22" t="s">
        <v>49</v>
      </c>
      <c r="E39" s="23">
        <v>200</v>
      </c>
      <c r="F39" s="24">
        <v>0</v>
      </c>
      <c r="G39" s="24">
        <f t="shared" si="0"/>
        <v>0</v>
      </c>
    </row>
    <row r="40" spans="1:7" ht="14.25">
      <c r="A40" s="28">
        <v>34</v>
      </c>
      <c r="B40" s="30" t="s">
        <v>108</v>
      </c>
      <c r="C40" s="26" t="s">
        <v>109</v>
      </c>
      <c r="D40" s="32" t="s">
        <v>49</v>
      </c>
      <c r="E40" s="23">
        <v>250</v>
      </c>
      <c r="F40" s="24">
        <v>0</v>
      </c>
      <c r="G40" s="24">
        <f t="shared" si="0"/>
        <v>0</v>
      </c>
    </row>
    <row r="41" spans="1:7" ht="14.25">
      <c r="A41" s="28">
        <v>35</v>
      </c>
      <c r="B41" s="30" t="s">
        <v>110</v>
      </c>
      <c r="C41" s="26" t="s">
        <v>111</v>
      </c>
      <c r="D41" s="22" t="s">
        <v>112</v>
      </c>
      <c r="E41" s="23">
        <v>30</v>
      </c>
      <c r="F41" s="24">
        <v>0</v>
      </c>
      <c r="G41" s="24">
        <f t="shared" si="0"/>
        <v>0</v>
      </c>
    </row>
    <row r="42" spans="1:7" ht="14.25">
      <c r="A42" s="28">
        <v>36</v>
      </c>
      <c r="B42" s="30" t="s">
        <v>113</v>
      </c>
      <c r="C42" s="26" t="s">
        <v>114</v>
      </c>
      <c r="D42" s="22" t="s">
        <v>49</v>
      </c>
      <c r="E42" s="23">
        <v>50</v>
      </c>
      <c r="F42" s="24">
        <v>0</v>
      </c>
      <c r="G42" s="24">
        <f t="shared" si="0"/>
        <v>0</v>
      </c>
    </row>
    <row r="43" spans="1:7" ht="14.25">
      <c r="A43" s="28">
        <v>37</v>
      </c>
      <c r="B43" s="30" t="s">
        <v>115</v>
      </c>
      <c r="C43" s="26" t="s">
        <v>116</v>
      </c>
      <c r="D43" s="22" t="s">
        <v>49</v>
      </c>
      <c r="E43" s="23">
        <v>20</v>
      </c>
      <c r="F43" s="24">
        <v>0</v>
      </c>
      <c r="G43" s="24">
        <f t="shared" si="0"/>
        <v>0</v>
      </c>
    </row>
    <row r="44" spans="1:7" ht="14.25">
      <c r="A44" s="28">
        <v>38</v>
      </c>
      <c r="B44" s="30" t="s">
        <v>117</v>
      </c>
      <c r="C44" s="26" t="s">
        <v>118</v>
      </c>
      <c r="D44" s="22" t="s">
        <v>49</v>
      </c>
      <c r="E44" s="23">
        <v>20</v>
      </c>
      <c r="F44" s="24">
        <v>0</v>
      </c>
      <c r="G44" s="24">
        <f t="shared" si="0"/>
        <v>0</v>
      </c>
    </row>
    <row r="45" spans="1:7" ht="14.25">
      <c r="A45" s="28">
        <v>39</v>
      </c>
      <c r="B45" s="30" t="s">
        <v>119</v>
      </c>
      <c r="C45" s="26" t="s">
        <v>48</v>
      </c>
      <c r="D45" s="22" t="s">
        <v>49</v>
      </c>
      <c r="E45" s="23">
        <v>20</v>
      </c>
      <c r="F45" s="24">
        <v>0</v>
      </c>
      <c r="G45" s="24">
        <f t="shared" si="0"/>
        <v>0</v>
      </c>
    </row>
    <row r="46" spans="1:7" ht="14.25">
      <c r="A46" s="28">
        <v>40</v>
      </c>
      <c r="B46" s="33" t="s">
        <v>120</v>
      </c>
      <c r="C46" s="26" t="s">
        <v>121</v>
      </c>
      <c r="D46" s="22" t="s">
        <v>49</v>
      </c>
      <c r="E46" s="23">
        <v>200</v>
      </c>
      <c r="F46" s="24">
        <v>0</v>
      </c>
      <c r="G46" s="24">
        <f t="shared" si="0"/>
        <v>0</v>
      </c>
    </row>
    <row r="47" spans="1:7" ht="14.25">
      <c r="A47" s="28">
        <v>41</v>
      </c>
      <c r="B47" s="33" t="s">
        <v>122</v>
      </c>
      <c r="C47" s="26" t="s">
        <v>121</v>
      </c>
      <c r="D47" s="22" t="s">
        <v>49</v>
      </c>
      <c r="E47" s="23">
        <v>200</v>
      </c>
      <c r="F47" s="24">
        <v>0</v>
      </c>
      <c r="G47" s="24">
        <f t="shared" si="0"/>
        <v>0</v>
      </c>
    </row>
    <row r="48" spans="1:7" ht="14.25">
      <c r="A48" s="28">
        <v>42</v>
      </c>
      <c r="B48" s="33" t="s">
        <v>123</v>
      </c>
      <c r="C48" s="26" t="s">
        <v>124</v>
      </c>
      <c r="D48" s="22" t="s">
        <v>112</v>
      </c>
      <c r="E48" s="23">
        <v>100</v>
      </c>
      <c r="F48" s="24">
        <v>0</v>
      </c>
      <c r="G48" s="24">
        <f t="shared" si="0"/>
        <v>0</v>
      </c>
    </row>
    <row r="49" spans="1:7" ht="14.25">
      <c r="A49" s="28">
        <v>43</v>
      </c>
      <c r="B49" s="33" t="s">
        <v>125</v>
      </c>
      <c r="C49" s="26" t="s">
        <v>124</v>
      </c>
      <c r="D49" s="22" t="s">
        <v>112</v>
      </c>
      <c r="E49" s="23">
        <v>50</v>
      </c>
      <c r="F49" s="24">
        <v>0</v>
      </c>
      <c r="G49" s="24">
        <f t="shared" si="0"/>
        <v>0</v>
      </c>
    </row>
    <row r="50" spans="1:7" ht="14.25">
      <c r="A50" s="28">
        <v>44</v>
      </c>
      <c r="B50" s="33" t="s">
        <v>126</v>
      </c>
      <c r="C50" s="26" t="s">
        <v>109</v>
      </c>
      <c r="D50" s="22" t="s">
        <v>49</v>
      </c>
      <c r="E50" s="23">
        <v>100</v>
      </c>
      <c r="F50" s="24">
        <v>0</v>
      </c>
      <c r="G50" s="24">
        <f t="shared" si="0"/>
        <v>0</v>
      </c>
    </row>
    <row r="51" spans="1:7" ht="14.25">
      <c r="A51" s="28">
        <v>45</v>
      </c>
      <c r="B51" s="33" t="s">
        <v>127</v>
      </c>
      <c r="C51" s="26" t="s">
        <v>118</v>
      </c>
      <c r="D51" s="22" t="s">
        <v>49</v>
      </c>
      <c r="E51" s="23">
        <v>30</v>
      </c>
      <c r="F51" s="24">
        <v>0</v>
      </c>
      <c r="G51" s="24">
        <f t="shared" si="0"/>
        <v>0</v>
      </c>
    </row>
    <row r="52" spans="1:7" ht="14.25">
      <c r="A52" s="28">
        <v>46</v>
      </c>
      <c r="B52" s="33" t="s">
        <v>128</v>
      </c>
      <c r="C52" s="26" t="s">
        <v>88</v>
      </c>
      <c r="D52" s="22" t="s">
        <v>49</v>
      </c>
      <c r="E52" s="23">
        <v>10</v>
      </c>
      <c r="F52" s="24">
        <v>0</v>
      </c>
      <c r="G52" s="24">
        <f t="shared" si="0"/>
        <v>0</v>
      </c>
    </row>
    <row r="53" spans="1:7" ht="14.25">
      <c r="A53" s="28">
        <v>47</v>
      </c>
      <c r="B53" s="33" t="s">
        <v>129</v>
      </c>
      <c r="C53" s="26" t="s">
        <v>74</v>
      </c>
      <c r="D53" s="22" t="s">
        <v>49</v>
      </c>
      <c r="E53" s="23">
        <v>20</v>
      </c>
      <c r="F53" s="24">
        <v>0</v>
      </c>
      <c r="G53" s="24">
        <f t="shared" si="0"/>
        <v>0</v>
      </c>
    </row>
    <row r="54" spans="1:7" ht="14.25">
      <c r="A54" s="28">
        <v>48</v>
      </c>
      <c r="B54" s="33" t="s">
        <v>130</v>
      </c>
      <c r="C54" s="26" t="s">
        <v>72</v>
      </c>
      <c r="D54" s="22" t="s">
        <v>49</v>
      </c>
      <c r="E54" s="23">
        <v>50</v>
      </c>
      <c r="F54" s="24">
        <v>0</v>
      </c>
      <c r="G54" s="24">
        <f t="shared" si="0"/>
        <v>0</v>
      </c>
    </row>
    <row r="55" spans="1:7" ht="14.25">
      <c r="A55" s="28">
        <v>49</v>
      </c>
      <c r="B55" s="33" t="s">
        <v>131</v>
      </c>
      <c r="C55" s="26" t="s">
        <v>90</v>
      </c>
      <c r="D55" s="22" t="s">
        <v>49</v>
      </c>
      <c r="E55" s="23">
        <v>20</v>
      </c>
      <c r="F55" s="24">
        <v>0</v>
      </c>
      <c r="G55" s="24">
        <f t="shared" si="0"/>
        <v>0</v>
      </c>
    </row>
    <row r="56" spans="1:7" ht="14.25">
      <c r="A56" s="28">
        <v>50</v>
      </c>
      <c r="B56" s="33" t="s">
        <v>132</v>
      </c>
      <c r="C56" s="26" t="s">
        <v>133</v>
      </c>
      <c r="D56" s="22" t="s">
        <v>49</v>
      </c>
      <c r="E56" s="23">
        <v>10</v>
      </c>
      <c r="F56" s="24">
        <v>0</v>
      </c>
      <c r="G56" s="24">
        <f t="shared" si="0"/>
        <v>0</v>
      </c>
    </row>
    <row r="57" spans="1:7" ht="14.25">
      <c r="A57" s="28">
        <v>51</v>
      </c>
      <c r="B57" s="33" t="s">
        <v>134</v>
      </c>
      <c r="C57" s="26" t="s">
        <v>135</v>
      </c>
      <c r="D57" s="22" t="s">
        <v>49</v>
      </c>
      <c r="E57" s="23">
        <v>10</v>
      </c>
      <c r="F57" s="24">
        <v>0</v>
      </c>
      <c r="G57" s="24">
        <f t="shared" si="0"/>
        <v>0</v>
      </c>
    </row>
    <row r="58" spans="1:7" ht="14.25">
      <c r="A58" s="28">
        <v>52</v>
      </c>
      <c r="B58" s="33" t="s">
        <v>136</v>
      </c>
      <c r="C58" s="26" t="s">
        <v>137</v>
      </c>
      <c r="D58" s="22" t="s">
        <v>49</v>
      </c>
      <c r="E58" s="23">
        <v>20</v>
      </c>
      <c r="F58" s="24">
        <v>0</v>
      </c>
      <c r="G58" s="24">
        <f t="shared" si="0"/>
        <v>0</v>
      </c>
    </row>
    <row r="59" spans="1:7" ht="14.25">
      <c r="A59" s="28">
        <v>53</v>
      </c>
      <c r="B59" s="33" t="s">
        <v>138</v>
      </c>
      <c r="C59" s="26" t="s">
        <v>139</v>
      </c>
      <c r="D59" s="22" t="s">
        <v>49</v>
      </c>
      <c r="E59" s="23">
        <v>20</v>
      </c>
      <c r="F59" s="24">
        <v>0</v>
      </c>
      <c r="G59" s="24">
        <f t="shared" si="0"/>
        <v>0</v>
      </c>
    </row>
    <row r="60" spans="1:7" ht="14.25">
      <c r="A60" s="28">
        <v>54</v>
      </c>
      <c r="B60" s="33" t="s">
        <v>140</v>
      </c>
      <c r="C60" s="26" t="s">
        <v>101</v>
      </c>
      <c r="D60" s="22" t="s">
        <v>49</v>
      </c>
      <c r="E60" s="23">
        <v>10</v>
      </c>
      <c r="F60" s="24">
        <v>0</v>
      </c>
      <c r="G60" s="24">
        <f t="shared" si="0"/>
        <v>0</v>
      </c>
    </row>
    <row r="61" spans="1:7" ht="14.25">
      <c r="A61" s="28">
        <v>55</v>
      </c>
      <c r="B61" s="33" t="s">
        <v>141</v>
      </c>
      <c r="C61" s="26" t="s">
        <v>142</v>
      </c>
      <c r="D61" s="22" t="s">
        <v>49</v>
      </c>
      <c r="E61" s="23">
        <v>10</v>
      </c>
      <c r="F61" s="24">
        <v>0</v>
      </c>
      <c r="G61" s="24">
        <f t="shared" si="0"/>
        <v>0</v>
      </c>
    </row>
    <row r="62" spans="1:7" ht="14.25">
      <c r="A62" s="28">
        <v>56</v>
      </c>
      <c r="B62" s="33" t="s">
        <v>143</v>
      </c>
      <c r="C62" s="26" t="s">
        <v>74</v>
      </c>
      <c r="D62" s="22" t="s">
        <v>49</v>
      </c>
      <c r="E62" s="23">
        <v>50</v>
      </c>
      <c r="F62" s="24">
        <v>0</v>
      </c>
      <c r="G62" s="24">
        <f t="shared" si="0"/>
        <v>0</v>
      </c>
    </row>
    <row r="63" spans="1:7" ht="14.25">
      <c r="A63" s="28">
        <v>57</v>
      </c>
      <c r="B63" s="33" t="s">
        <v>144</v>
      </c>
      <c r="C63" s="26" t="s">
        <v>116</v>
      </c>
      <c r="D63" s="22" t="s">
        <v>49</v>
      </c>
      <c r="E63" s="23">
        <v>5</v>
      </c>
      <c r="F63" s="24">
        <v>0</v>
      </c>
      <c r="G63" s="24">
        <f t="shared" si="0"/>
        <v>0</v>
      </c>
    </row>
    <row r="64" spans="1:7" ht="14.25">
      <c r="A64" s="28">
        <v>58</v>
      </c>
      <c r="B64" s="33" t="s">
        <v>145</v>
      </c>
      <c r="C64" s="26" t="s">
        <v>146</v>
      </c>
      <c r="D64" s="22" t="s">
        <v>49</v>
      </c>
      <c r="E64" s="23">
        <v>5</v>
      </c>
      <c r="F64" s="24">
        <v>0</v>
      </c>
      <c r="G64" s="24">
        <f t="shared" si="0"/>
        <v>0</v>
      </c>
    </row>
    <row r="65" spans="1:7" ht="14.25">
      <c r="A65" s="28">
        <v>59</v>
      </c>
      <c r="B65" s="34" t="s">
        <v>147</v>
      </c>
      <c r="C65" s="26" t="s">
        <v>148</v>
      </c>
      <c r="D65" s="22" t="s">
        <v>49</v>
      </c>
      <c r="E65" s="23">
        <v>5</v>
      </c>
      <c r="F65" s="24">
        <v>0</v>
      </c>
      <c r="G65" s="24">
        <f t="shared" si="0"/>
        <v>0</v>
      </c>
    </row>
    <row r="66" spans="1:7" ht="14.25">
      <c r="A66" s="28">
        <v>60</v>
      </c>
      <c r="B66" s="33" t="s">
        <v>149</v>
      </c>
      <c r="C66" s="26" t="s">
        <v>48</v>
      </c>
      <c r="D66" s="22" t="s">
        <v>49</v>
      </c>
      <c r="E66" s="23">
        <v>50</v>
      </c>
      <c r="F66" s="24">
        <v>0</v>
      </c>
      <c r="G66" s="24">
        <f t="shared" si="0"/>
        <v>0</v>
      </c>
    </row>
    <row r="67" spans="1:7" ht="14.25">
      <c r="A67" s="28">
        <v>61</v>
      </c>
      <c r="B67" s="33" t="s">
        <v>150</v>
      </c>
      <c r="C67" s="26" t="s">
        <v>98</v>
      </c>
      <c r="D67" s="22" t="s">
        <v>49</v>
      </c>
      <c r="E67" s="23">
        <v>50</v>
      </c>
      <c r="F67" s="24">
        <v>0</v>
      </c>
      <c r="G67" s="24">
        <f t="shared" si="0"/>
        <v>0</v>
      </c>
    </row>
    <row r="68" spans="1:7" ht="14.25">
      <c r="A68" s="28">
        <v>62</v>
      </c>
      <c r="B68" s="33" t="s">
        <v>151</v>
      </c>
      <c r="C68" s="26" t="s">
        <v>48</v>
      </c>
      <c r="D68" s="22" t="s">
        <v>49</v>
      </c>
      <c r="E68" s="23">
        <v>50</v>
      </c>
      <c r="F68" s="24">
        <v>0</v>
      </c>
      <c r="G68" s="24">
        <f t="shared" si="0"/>
        <v>0</v>
      </c>
    </row>
    <row r="69" spans="1:7" ht="14.25">
      <c r="A69" s="28">
        <v>63</v>
      </c>
      <c r="B69" s="33" t="s">
        <v>152</v>
      </c>
      <c r="C69" s="26" t="s">
        <v>153</v>
      </c>
      <c r="D69" s="22" t="s">
        <v>49</v>
      </c>
      <c r="E69" s="23">
        <v>20</v>
      </c>
      <c r="F69" s="24">
        <v>0</v>
      </c>
      <c r="G69" s="24">
        <f t="shared" si="0"/>
        <v>0</v>
      </c>
    </row>
    <row r="70" spans="1:7" ht="14.25">
      <c r="A70" s="28">
        <v>64</v>
      </c>
      <c r="B70" s="33" t="s">
        <v>154</v>
      </c>
      <c r="C70" s="26" t="s">
        <v>155</v>
      </c>
      <c r="D70" s="22" t="s">
        <v>49</v>
      </c>
      <c r="E70" s="23">
        <v>5</v>
      </c>
      <c r="F70" s="24">
        <v>0</v>
      </c>
      <c r="G70" s="24">
        <f t="shared" si="0"/>
        <v>0</v>
      </c>
    </row>
    <row r="71" spans="1:7" ht="14.25">
      <c r="A71" s="28">
        <v>65</v>
      </c>
      <c r="B71" s="33" t="s">
        <v>156</v>
      </c>
      <c r="C71" s="26" t="s">
        <v>157</v>
      </c>
      <c r="D71" s="22" t="s">
        <v>112</v>
      </c>
      <c r="E71" s="23">
        <v>200</v>
      </c>
      <c r="F71" s="24">
        <v>0</v>
      </c>
      <c r="G71" s="24">
        <f t="shared" si="0"/>
        <v>0</v>
      </c>
    </row>
    <row r="72" spans="1:7" ht="14.25">
      <c r="A72" s="28">
        <v>66</v>
      </c>
      <c r="B72" s="33" t="s">
        <v>158</v>
      </c>
      <c r="C72" s="26" t="s">
        <v>159</v>
      </c>
      <c r="D72" s="22" t="s">
        <v>112</v>
      </c>
      <c r="E72" s="23">
        <v>200</v>
      </c>
      <c r="F72" s="24">
        <v>0</v>
      </c>
      <c r="G72" s="24">
        <f t="shared" si="0"/>
        <v>0</v>
      </c>
    </row>
    <row r="73" spans="1:7" ht="14.25">
      <c r="A73" s="28">
        <v>67</v>
      </c>
      <c r="B73" s="33" t="s">
        <v>160</v>
      </c>
      <c r="C73" s="26" t="s">
        <v>161</v>
      </c>
      <c r="D73" s="22" t="s">
        <v>112</v>
      </c>
      <c r="E73" s="23">
        <v>200</v>
      </c>
      <c r="F73" s="24">
        <v>0</v>
      </c>
      <c r="G73" s="24">
        <f t="shared" si="0"/>
        <v>0</v>
      </c>
    </row>
    <row r="74" spans="1:7" ht="14.25">
      <c r="A74" s="28">
        <v>68</v>
      </c>
      <c r="B74" s="33" t="s">
        <v>162</v>
      </c>
      <c r="C74" s="35" t="s">
        <v>163</v>
      </c>
      <c r="D74" s="36" t="s">
        <v>112</v>
      </c>
      <c r="E74" s="23">
        <v>1000</v>
      </c>
      <c r="F74" s="24">
        <v>0</v>
      </c>
      <c r="G74" s="24">
        <f>ROUND(E74*ROUND(F74,2),2)</f>
        <v>0</v>
      </c>
    </row>
    <row r="75" spans="1:7" ht="14.25">
      <c r="A75" s="28">
        <v>69</v>
      </c>
      <c r="B75" s="33" t="s">
        <v>164</v>
      </c>
      <c r="C75" s="26" t="s">
        <v>48</v>
      </c>
      <c r="D75" s="22" t="s">
        <v>49</v>
      </c>
      <c r="E75" s="23">
        <v>5</v>
      </c>
      <c r="F75" s="24">
        <v>0</v>
      </c>
      <c r="G75" s="24">
        <f aca="true" t="shared" si="1" ref="G75:G87">ROUND(E75*ROUND(F75,2),2)</f>
        <v>0</v>
      </c>
    </row>
    <row r="76" spans="1:7" ht="14.25">
      <c r="A76" s="28">
        <v>70</v>
      </c>
      <c r="B76" s="37" t="s">
        <v>165</v>
      </c>
      <c r="C76" s="26" t="s">
        <v>166</v>
      </c>
      <c r="D76" s="22" t="s">
        <v>49</v>
      </c>
      <c r="E76" s="23">
        <v>2</v>
      </c>
      <c r="F76" s="24">
        <v>0</v>
      </c>
      <c r="G76" s="24">
        <f t="shared" si="1"/>
        <v>0</v>
      </c>
    </row>
    <row r="77" spans="1:7" ht="14.25">
      <c r="A77" s="28">
        <v>71</v>
      </c>
      <c r="B77" s="38" t="s">
        <v>167</v>
      </c>
      <c r="C77" s="26" t="s">
        <v>76</v>
      </c>
      <c r="D77" s="22" t="s">
        <v>49</v>
      </c>
      <c r="E77" s="23">
        <v>100</v>
      </c>
      <c r="F77" s="24">
        <v>0</v>
      </c>
      <c r="G77" s="24">
        <f t="shared" si="1"/>
        <v>0</v>
      </c>
    </row>
    <row r="78" spans="1:7" ht="14.25">
      <c r="A78" s="28">
        <v>72</v>
      </c>
      <c r="B78" s="38" t="s">
        <v>168</v>
      </c>
      <c r="C78" s="26" t="s">
        <v>76</v>
      </c>
      <c r="D78" s="22" t="s">
        <v>49</v>
      </c>
      <c r="E78" s="23">
        <v>100</v>
      </c>
      <c r="F78" s="24">
        <v>0</v>
      </c>
      <c r="G78" s="24">
        <f t="shared" si="1"/>
        <v>0</v>
      </c>
    </row>
    <row r="79" spans="1:7" ht="14.25">
      <c r="A79" s="28">
        <v>73</v>
      </c>
      <c r="B79" s="29" t="s">
        <v>169</v>
      </c>
      <c r="C79" s="39"/>
      <c r="D79" s="22" t="s">
        <v>163</v>
      </c>
      <c r="E79" s="25">
        <v>2000</v>
      </c>
      <c r="F79" s="24">
        <v>0</v>
      </c>
      <c r="G79" s="24">
        <f t="shared" si="1"/>
        <v>0</v>
      </c>
    </row>
    <row r="80" spans="1:7" ht="14.25">
      <c r="A80" s="28">
        <v>74</v>
      </c>
      <c r="B80" s="29" t="s">
        <v>170</v>
      </c>
      <c r="C80" s="39"/>
      <c r="D80" s="22" t="s">
        <v>163</v>
      </c>
      <c r="E80" s="25">
        <v>2000</v>
      </c>
      <c r="F80" s="24">
        <v>0</v>
      </c>
      <c r="G80" s="24">
        <f t="shared" si="1"/>
        <v>0</v>
      </c>
    </row>
    <row r="81" spans="1:7" ht="14.25">
      <c r="A81" s="28">
        <v>75</v>
      </c>
      <c r="B81" s="29" t="s">
        <v>171</v>
      </c>
      <c r="C81" s="39"/>
      <c r="D81" s="22" t="s">
        <v>163</v>
      </c>
      <c r="E81" s="25">
        <v>2000</v>
      </c>
      <c r="F81" s="24">
        <v>0</v>
      </c>
      <c r="G81" s="24">
        <f t="shared" si="1"/>
        <v>0</v>
      </c>
    </row>
    <row r="82" spans="1:7" ht="14.25">
      <c r="A82" s="28">
        <v>76</v>
      </c>
      <c r="B82" s="29" t="s">
        <v>172</v>
      </c>
      <c r="C82" s="39"/>
      <c r="D82" s="22" t="s">
        <v>163</v>
      </c>
      <c r="E82" s="25">
        <v>2000</v>
      </c>
      <c r="F82" s="24">
        <v>0</v>
      </c>
      <c r="G82" s="24">
        <f t="shared" si="1"/>
        <v>0</v>
      </c>
    </row>
    <row r="83" spans="1:7" ht="27">
      <c r="A83" s="28">
        <v>77</v>
      </c>
      <c r="B83" s="26" t="s">
        <v>173</v>
      </c>
      <c r="C83" s="26" t="s">
        <v>163</v>
      </c>
      <c r="D83" s="40" t="s">
        <v>163</v>
      </c>
      <c r="E83" s="41">
        <v>1000</v>
      </c>
      <c r="F83" s="24">
        <v>0</v>
      </c>
      <c r="G83" s="24">
        <f t="shared" si="1"/>
        <v>0</v>
      </c>
    </row>
    <row r="84" spans="1:7" ht="14.25">
      <c r="A84" s="28">
        <v>78</v>
      </c>
      <c r="B84" s="26" t="s">
        <v>174</v>
      </c>
      <c r="C84" s="26"/>
      <c r="D84" s="40" t="s">
        <v>163</v>
      </c>
      <c r="E84" s="41">
        <v>2000</v>
      </c>
      <c r="F84" s="24">
        <v>0</v>
      </c>
      <c r="G84" s="24">
        <f t="shared" si="1"/>
        <v>0</v>
      </c>
    </row>
    <row r="85" spans="1:7" ht="14.25">
      <c r="A85" s="28">
        <v>79</v>
      </c>
      <c r="B85" s="26" t="s">
        <v>175</v>
      </c>
      <c r="C85" s="26"/>
      <c r="D85" s="40" t="s">
        <v>163</v>
      </c>
      <c r="E85" s="41">
        <v>2000</v>
      </c>
      <c r="F85" s="24">
        <v>0</v>
      </c>
      <c r="G85" s="24">
        <f t="shared" si="1"/>
        <v>0</v>
      </c>
    </row>
    <row r="86" spans="1:7" ht="14.25">
      <c r="A86" s="28">
        <v>80</v>
      </c>
      <c r="B86" s="26" t="s">
        <v>176</v>
      </c>
      <c r="C86" s="26"/>
      <c r="D86" s="40" t="s">
        <v>163</v>
      </c>
      <c r="E86" s="41">
        <v>2000</v>
      </c>
      <c r="F86" s="24">
        <v>0</v>
      </c>
      <c r="G86" s="24">
        <f t="shared" si="1"/>
        <v>0</v>
      </c>
    </row>
    <row r="87" spans="1:7" ht="14.25">
      <c r="A87" s="42">
        <v>81</v>
      </c>
      <c r="B87" s="49" t="s">
        <v>177</v>
      </c>
      <c r="C87" s="49"/>
      <c r="D87" s="32" t="s">
        <v>163</v>
      </c>
      <c r="E87" s="50">
        <v>2000</v>
      </c>
      <c r="F87" s="51">
        <v>0</v>
      </c>
      <c r="G87" s="51">
        <f t="shared" si="1"/>
        <v>0</v>
      </c>
    </row>
    <row r="88" spans="1:7" ht="33" customHeight="1">
      <c r="A88" s="52">
        <v>82</v>
      </c>
      <c r="B88" s="21" t="s">
        <v>188</v>
      </c>
      <c r="C88" s="21"/>
      <c r="D88" s="22" t="s">
        <v>112</v>
      </c>
      <c r="E88" s="25">
        <v>100000</v>
      </c>
      <c r="F88" s="51">
        <v>0</v>
      </c>
      <c r="G88" s="51">
        <f>ROUND(E88*ROUND(F88,2),2)</f>
        <v>0</v>
      </c>
    </row>
    <row r="89" spans="1:7" ht="14.25">
      <c r="A89" s="28"/>
      <c r="B89" s="43" t="s">
        <v>178</v>
      </c>
      <c r="C89" s="43"/>
      <c r="D89" s="25"/>
      <c r="E89" s="25"/>
      <c r="F89" s="24">
        <v>0</v>
      </c>
      <c r="G89" s="24"/>
    </row>
    <row r="90" spans="1:7" ht="14.25">
      <c r="A90" s="44"/>
      <c r="C90" s="45"/>
      <c r="D90" s="45"/>
      <c r="E90" s="45"/>
      <c r="F90" s="46" t="s">
        <v>179</v>
      </c>
      <c r="G90" s="47">
        <f>SUM(G7:G89)</f>
        <v>0</v>
      </c>
    </row>
    <row r="91" spans="1:7" ht="14.25">
      <c r="A91" s="44"/>
      <c r="C91" s="45"/>
      <c r="D91" s="45"/>
      <c r="E91" s="45"/>
      <c r="F91" s="46"/>
      <c r="G91" s="48"/>
    </row>
    <row r="92" spans="2:3" ht="64.5" customHeight="1">
      <c r="B92" s="81" t="s">
        <v>180</v>
      </c>
      <c r="C92" s="82"/>
    </row>
  </sheetData>
  <sheetProtection/>
  <mergeCells count="3">
    <mergeCell ref="F2:G2"/>
    <mergeCell ref="A4:G4"/>
    <mergeCell ref="B92:C9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Surowiec</dc:creator>
  <cp:keywords/>
  <dc:description/>
  <cp:lastModifiedBy>Jarosław Surowiec</cp:lastModifiedBy>
  <cp:lastPrinted>2019-07-31T12:31:58Z</cp:lastPrinted>
  <dcterms:created xsi:type="dcterms:W3CDTF">2015-07-03T10:56:57Z</dcterms:created>
  <dcterms:modified xsi:type="dcterms:W3CDTF">2019-10-16T07:45:39Z</dcterms:modified>
  <cp:category/>
  <cp:version/>
  <cp:contentType/>
  <cp:contentStatus/>
</cp:coreProperties>
</file>