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18" activeTab="3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</sheets>
  <definedNames>
    <definedName name="_xlnm.Print_Area" localSheetId="1">'część (1)'!$A$1:$N$16</definedName>
    <definedName name="_xlnm.Print_Area" localSheetId="2">'część (2)'!$A$1:$N$13</definedName>
    <definedName name="_xlnm.Print_Area" localSheetId="3">'część (3)'!$A$1:$N$15</definedName>
    <definedName name="_xlnm.Print_Area" localSheetId="4">'część (4)'!$A$1:$N$13</definedName>
    <definedName name="_xlnm.Print_Area" localSheetId="5">'część (5)'!$A$1:$N$14</definedName>
    <definedName name="_xlnm.Print_Area" localSheetId="6">'część (6)'!$A$1:$N$17</definedName>
    <definedName name="_xlnm.Print_Area" localSheetId="7">'część (7)'!$A$1:$N$14</definedName>
    <definedName name="_xlnm.Print_Area" localSheetId="8">'część (8)'!$A$1:$N$15</definedName>
    <definedName name="_xlnm.Print_Area" localSheetId="0">'formularz oferty'!$A$1:$E$61</definedName>
  </definedNames>
  <calcPr fullCalcOnLoad="1"/>
</workbook>
</file>

<file path=xl/sharedStrings.xml><?xml version="1.0" encoding="utf-8"?>
<sst xmlns="http://schemas.openxmlformats.org/spreadsheetml/2006/main" count="295" uniqueCount="130">
  <si>
    <t>12.</t>
  </si>
  <si>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</si>
  <si>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</si>
  <si>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</si>
  <si>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</si>
  <si>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</si>
  <si>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</si>
  <si>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</si>
  <si>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</si>
  <si>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</si>
  <si>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</si>
  <si>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</si>
  <si>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</si>
  <si>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</si>
  <si>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</si>
  <si>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</si>
  <si>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</si>
  <si>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</si>
  <si>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</si>
  <si>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</si>
  <si>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</si>
  <si>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</si>
  <si>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</si>
  <si>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</si>
  <si>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</si>
  <si>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</si>
  <si>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</si>
  <si>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</si>
  <si>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</si>
  <si>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</si>
  <si>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</si>
  <si>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</si>
  <si>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</si>
  <si>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Ilość sztuk w opakowaniu jednostkowym</t>
  </si>
  <si>
    <t>Oferowana ilość opakowań jednostkowych</t>
  </si>
  <si>
    <t>Cena brutto jednego opakowania jednostkowego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</si>
  <si>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</si>
  <si>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</si>
  <si>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</si>
  <si>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</si>
  <si>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</si>
  <si>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</si>
  <si>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</si>
  <si>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</si>
  <si>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</si>
  <si>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</si>
  <si>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</si>
  <si>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</si>
  <si>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</si>
  <si>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</si>
  <si>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</si>
  <si>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</si>
  <si>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</si>
  <si>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</si>
  <si>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</si>
  <si>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</si>
  <si>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</si>
  <si>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Kod EAN</t>
  </si>
  <si>
    <t>załącznik nr ….. do umowy</t>
  </si>
  <si>
    <t xml:space="preserve">Ilość </t>
  </si>
  <si>
    <t>Nazwa handlowa:
Dawka: 
Postać / Opakowanie:</t>
  </si>
  <si>
    <t>sztuk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</si>
  <si>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</si>
  <si>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</si>
  <si>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</si>
  <si>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</si>
  <si>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</si>
  <si>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</si>
  <si>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</si>
  <si>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</si>
  <si>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</si>
  <si>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</si>
  <si>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</si>
  <si>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</si>
  <si>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</si>
  <si>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</si>
  <si>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...……………………………..…………………………..
………………………………..…………………………..
………………………………..………………………</t>
  </si>
  <si>
    <t>* Jeżeli wykonawca nie poda tych informacji to Zamawiający przyjmie, że wykonawca nie zamierza powierzać żadnej części zamówienia podwykonawcy.</t>
  </si>
  <si>
    <t>* zaznaczyć właściwe.</t>
  </si>
  <si>
    <t>DFP.271.86.2021.LS</t>
  </si>
  <si>
    <t>Dostawa produktów leczniczych do Apteki Szpitala Uniwersyteckiego w Krakowie</t>
  </si>
  <si>
    <t>Oświadczamy, że zamówienie będziemy wykonywać do czasu wyczerpania kwoty wynagrodzenia umownego, nie dłużej jednak niż przez 12 miesięcy od dnia zawarcia umowy.</t>
  </si>
  <si>
    <t xml:space="preserve">Oświadczamy, że oferowane przez nas produkty lecznicze, stanowiące przedmiot zamówienia, są dopuszczone do obrotu na terenie Polski na zasadach określonych w art. 3 lub 4a ustawy prawo farmaceutyczne. Jednocześnie oświadczamy, że na każdorazowe wezwanie Zamawiającego przedstawimy dokumenty dopuszczające do obrotu na terenie Polski. (dotyczy wykonawców oferujących produkty lecznicze) </t>
  </si>
  <si>
    <t>Szczepionka przeciw wirusowemu zapaleniu wątroby typu A, inaktywowana, adsorbowana1 dawka (0,5 ml) zawiera nie mniej niż 720 j. ELISA antygenu wirusa HAV szczep HM175</t>
  </si>
  <si>
    <t>nie mniej niż 720 jednostek ELISA wirusa zapalenia wątroby typu A, szczep HM175/0,5 ml; 1 dawka (0,5 ml)</t>
  </si>
  <si>
    <t>Szczepionka przeciw wirusowemu zapaleniu wątroby typu A, inaktywowana, adsorbowana</t>
  </si>
  <si>
    <t>nie mniej niż 1440 jednostek ELISA wirusa zapalenia wątroby typu A, szczep HM175/ml; 1 dawka (1 ml)</t>
  </si>
  <si>
    <t>Szczepionka (HAB) przeciwko wirusowemu zapaleniu wątroby typu A (inaktywowana) i wirusowemu zapaleniu wątroby typu B (rDNA), adsorbowana</t>
  </si>
  <si>
    <t>1 dawka (1 ml) zawiera: 720 j. ELISA inaktywowanego wirusa WZW typu A, 20 µg rekombinowanego antygenu powierzchniowego wirusa WZW typu B</t>
  </si>
  <si>
    <t>zawiesina do wstrzykiwań; 1 ampułkostrzykawka 1 ml z igłą</t>
  </si>
  <si>
    <t>Vaccinum varicellae vivum
Szczepionka przeciw ospie
wietrznej, żywa</t>
  </si>
  <si>
    <t>1 dawka (0,5 ml) zawiera nie mniej niż 2000 PFU żywych, atenuowanych wirusów Varicella zoster szczepu Oka</t>
  </si>
  <si>
    <t>1 fiol. z proszkiem + 1 ampułkostrzykawka z rozp. po 0,5 ml + 2 igły dołączone do opakowania*</t>
  </si>
  <si>
    <t>zawiesina do wstrzykiwań x 1 ampułkostrzykawka + igła</t>
  </si>
  <si>
    <t>Vaccinum hepatitidis A inactivatum adsorbatum Szczepionka przeciw wirusowemu zapaleniu wątroby typu A, inaktywowana, adsorbowana</t>
  </si>
  <si>
    <t>160 jednostek antygenowych wirusa zapalenia wątroby typu A, szczep GBM/0,5 ml; 1 dawka (0,5 ml)</t>
  </si>
  <si>
    <t>zawiesina do wstrzykiwań x 1 ampułkostrzykawka</t>
  </si>
  <si>
    <t>Vaccinum febris typhoidis polysaccharidicum Szczepionka przeciw durowi brzusznemu, polisacharydowa</t>
  </si>
  <si>
    <t>25 mcg oczyszczonego polisacharydu otoczkowego (Vi) Salmonella typhi (szczep Ty2)/0,5 ml; 1 dawka (0,5 ml)</t>
  </si>
  <si>
    <t>1 amp.-strzyk. 0,5 ml roztworu do wstrzyk. + 1 igła</t>
  </si>
  <si>
    <t>Szczepionka przeciw
rotawirusom, żywa</t>
  </si>
  <si>
    <t>1 tubka 2 ml</t>
  </si>
  <si>
    <t>roztwór doustny, 1 tubka 2 ml</t>
  </si>
  <si>
    <t>Szczepionka przeciwko żółtej febrze</t>
  </si>
  <si>
    <t xml:space="preserve">1 dawka zawiera: nie mniej niż 1000 j.m. żywego atenuowanego wirusa żółtej febry, szczep 17 D-204/0,5 ml; </t>
  </si>
  <si>
    <t>1 fiol. proszku + rozp. 0,5 ml *</t>
  </si>
  <si>
    <t>* opakowanie x 1 sztuka</t>
  </si>
  <si>
    <t xml:space="preserve">Szczepionka przeciw kleszczowemu zapaleniu mózgu (cały wirus, inaktywowany)
</t>
  </si>
  <si>
    <t>1,2μg/0,25ml</t>
  </si>
  <si>
    <t>ampułko-strzykawka a 0,25 ml *</t>
  </si>
  <si>
    <t xml:space="preserve">Vaccinum encephalitidis ixodibus advectae inactivatum Szczepionka przeciw kleszczowemu zapaleniu mózgu (cały wirus, inaktywowany)
</t>
  </si>
  <si>
    <t>2,4μg/0,5ml</t>
  </si>
  <si>
    <t>ampułko-strzykawka a 0,5 ml *</t>
  </si>
  <si>
    <t xml:space="preserve">Szczepionka przeciw wściekliźnie stosowana u ludzi. </t>
  </si>
  <si>
    <t>nie mniej niż 2,5 j.m. wirusa wścieklizny, szczep Wistar Rabies PM/WI38 1503-3M/0,5 ml; 1 dawka (0,5 ml)</t>
  </si>
  <si>
    <t>1 fiol. proszku + 1 amp.-strzyk. Rozpuszczalnika do sporządzania zawiesiny do wstrzykiwań  + 1 igła (0,5 ml)*</t>
  </si>
  <si>
    <t>Szczepionka przeciw błonicy i tężcowi, adsorbowana, o zmniejszonej zawartości antygenu</t>
  </si>
  <si>
    <t>nie mniej niż 40 j.m. toksoidu tężcowego i nie mniej niż 5 j.m. toksoidu błoniczego/0,5 ml; 1 dawka (0,5 ml)</t>
  </si>
  <si>
    <t xml:space="preserve">zawiesina do wstrzykiwań, 1 amp. 0,5 ml </t>
  </si>
  <si>
    <t>Neisseria vaccinum Szczepionka skoniugowana przeciw meningokokom grupy A, C, W-135 i Y</t>
  </si>
  <si>
    <t xml:space="preserve">1 dawka szczepionki (0,5 ml) zawiera: Polisacharyd Neisseria meningitidis grupy A1 5 μg Polisacharyd Neisseria meningitidis grupy C1 5 μg  Polisacharyd Neisseria meningitidis grupy W-1351 5 μg  Polisacharyd Neisseria meningitidis grupy Y1 5 μg  1 skoniugowane z toksoidem tężcowym jako nośnikiem białkowym 44 μg </t>
  </si>
  <si>
    <t>proszek i rozpuszczalnik do sporządzania roztworu do wstrzykiwań (0,5ml) *</t>
  </si>
  <si>
    <t>Szczepionka przeciw cholerze (inaktywowana, doustna).</t>
  </si>
  <si>
    <t xml:space="preserve">zawiesina i granulat musujący do sporządzania zawiesiny doustnej FIOL. 3 ML + TOREBKA 5,6 G (2 fiolki + 2 saszetki) opakowanie - 2 szt.
</t>
  </si>
  <si>
    <t>Japanese Encephalitis Vaccine
Szczepionka przeciw japońskiemu zapaleniu mózgu (inaktywowana, adsorbowana)</t>
  </si>
  <si>
    <t xml:space="preserve">1 dawka (0,5 ml) szczepionki IXIARO zawiera: wirus japońskiego zapalenia mózgu, szczep SA14-14-2 (inaktywowany)1,2 6 AU3 co odpowiada mocy ≤ 460 ng ED50 1 </t>
  </si>
  <si>
    <t>zawiesina do wstrzykiwań 6mcg/0,5ml (amp.-strz.)*</t>
  </si>
  <si>
    <t xml:space="preserve">1 dawka zawiesiny szczepionki (3 ml) zawiera: − Łącznie 1,25x1011 bakterii następujących szczepów: Vibrio cholerae O1 Inaba, biotyp klasyczny 31,25x109 bakterii; Vibrio cholerae O1 Inaba, biotyp El Tor 31,25x109 bakterii; Vibrio cholerae O1 Ogawa, biotyp klasyczny  31,25x109 bakterii; Vibrio cholerae O1 Ogawa, biotyp klasyczny 31,25x109 bakterii; − podjednostka rekombinantu toksyny B cholery (rCTB) 1 mg </t>
  </si>
  <si>
    <r>
      <t>Oświadczamy, że zapoznaliśmy się ze specyfikacją</t>
    </r>
    <r>
      <rPr>
        <sz val="11"/>
        <color indexed="8"/>
        <rFont val="Times New Roman"/>
        <family val="1"/>
      </rPr>
      <t xml:space="preserve"> warunków zamówienia wraz z jej załącznikami i nie wnosimy do niej zastrzeżeń oraz, że zdobyliśmy konieczne informacje do przygotowania oferty.</t>
    </r>
  </si>
  <si>
    <t>wykreślona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</si>
</sst>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  <numFmt numFmtId="187" formatCode="_-* #,##0_-;\-* #,##0_-;_-* &quot;-&quot;??_-;_-@_-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86" fontId="32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9" fillId="0" borderId="0" applyBorder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6" fillId="0" borderId="10" xfId="0" applyFont="1" applyFill="1" applyBorder="1" applyAlignment="1">
      <alignment horizontal="left" vertical="top" wrapText="1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/>
      <protection locked="0"/>
    </xf>
    <xf numFmtId="3" fontId="46" fillId="0" borderId="0" xfId="0" applyNumberFormat="1" applyFont="1" applyFill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right" vertical="top"/>
      <protection locked="0"/>
    </xf>
    <xf numFmtId="9" fontId="46" fillId="0" borderId="0" xfId="0" applyNumberFormat="1" applyFont="1" applyFill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3" fontId="46" fillId="0" borderId="0" xfId="0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/>
      <protection locked="0"/>
    </xf>
    <xf numFmtId="170" fontId="46" fillId="0" borderId="0" xfId="0" applyNumberFormat="1" applyFont="1" applyFill="1" applyBorder="1" applyAlignment="1" applyProtection="1">
      <alignment horizontal="left" vertical="top" wrapText="1"/>
      <protection locked="0"/>
    </xf>
    <xf numFmtId="3" fontId="46" fillId="0" borderId="0" xfId="0" applyNumberFormat="1" applyFont="1" applyFill="1" applyBorder="1" applyAlignment="1" applyProtection="1">
      <alignment horizontal="right" vertical="top" wrapText="1"/>
      <protection locked="0"/>
    </xf>
    <xf numFmtId="0" fontId="47" fillId="0" borderId="11" xfId="0" applyFont="1" applyFill="1" applyBorder="1" applyAlignment="1" applyProtection="1">
      <alignment horizontal="left" vertical="top" wrapText="1"/>
      <protection locked="0"/>
    </xf>
    <xf numFmtId="3" fontId="47" fillId="0" borderId="0" xfId="0" applyNumberFormat="1" applyFont="1" applyFill="1" applyAlignment="1" applyProtection="1">
      <alignment horizontal="left" vertical="top"/>
      <protection locked="0"/>
    </xf>
    <xf numFmtId="3" fontId="47" fillId="0" borderId="0" xfId="0" applyNumberFormat="1" applyFont="1" applyFill="1" applyAlignment="1" applyProtection="1">
      <alignment horizontal="left" vertical="top" wrapText="1"/>
      <protection locked="0"/>
    </xf>
    <xf numFmtId="3" fontId="47" fillId="0" borderId="0" xfId="0" applyNumberFormat="1" applyFont="1" applyFill="1" applyAlignment="1" applyProtection="1">
      <alignment horizontal="right" vertical="top" wrapText="1"/>
      <protection locked="0"/>
    </xf>
    <xf numFmtId="3" fontId="46" fillId="0" borderId="0" xfId="0" applyNumberFormat="1" applyFont="1" applyFill="1" applyAlignment="1" applyProtection="1">
      <alignment horizontal="right" vertical="top" wrapText="1"/>
      <protection locked="0"/>
    </xf>
    <xf numFmtId="3" fontId="47" fillId="0" borderId="11" xfId="55" applyNumberFormat="1" applyFont="1" applyFill="1" applyBorder="1" applyAlignment="1" applyProtection="1">
      <alignment horizontal="left" vertical="top" wrapText="1"/>
      <protection locked="0"/>
    </xf>
    <xf numFmtId="0" fontId="46" fillId="0" borderId="12" xfId="0" applyFont="1" applyFill="1" applyBorder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3" fontId="46" fillId="0" borderId="10" xfId="55" applyNumberFormat="1" applyFont="1" applyFill="1" applyBorder="1" applyAlignment="1">
      <alignment horizontal="right" vertical="top" wrapText="1"/>
    </xf>
    <xf numFmtId="4" fontId="4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6" fillId="0" borderId="10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center" vertical="top"/>
      <protection locked="0"/>
    </xf>
    <xf numFmtId="3" fontId="47" fillId="0" borderId="0" xfId="0" applyNumberFormat="1" applyFont="1" applyFill="1" applyBorder="1" applyAlignment="1" applyProtection="1">
      <alignment horizontal="left" vertical="top" wrapText="1"/>
      <protection locked="0"/>
    </xf>
    <xf numFmtId="3" fontId="47" fillId="0" borderId="10" xfId="0" applyNumberFormat="1" applyFont="1" applyFill="1" applyBorder="1" applyAlignment="1" applyProtection="1">
      <alignment horizontal="left" vertical="top" wrapText="1"/>
      <protection locked="0"/>
    </xf>
    <xf numFmtId="44" fontId="46" fillId="0" borderId="10" xfId="105" applyNumberFormat="1" applyFont="1" applyFill="1" applyBorder="1" applyAlignment="1" applyProtection="1">
      <alignment horizontal="left" vertical="top" wrapText="1"/>
      <protection locked="0"/>
    </xf>
    <xf numFmtId="44" fontId="46" fillId="0" borderId="0" xfId="0" applyNumberFormat="1" applyFont="1" applyFill="1" applyBorder="1" applyAlignment="1" applyProtection="1">
      <alignment horizontal="right" vertical="top" wrapText="1"/>
      <protection locked="0"/>
    </xf>
    <xf numFmtId="44" fontId="46" fillId="0" borderId="0" xfId="105" applyNumberFormat="1" applyFont="1" applyFill="1" applyBorder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 applyProtection="1">
      <alignment horizontal="justify" vertical="top" wrapText="1"/>
      <protection/>
    </xf>
    <xf numFmtId="0" fontId="46" fillId="0" borderId="0" xfId="0" applyFont="1" applyFill="1" applyBorder="1" applyAlignment="1" applyProtection="1">
      <alignment horizontal="left" vertical="top"/>
      <protection locked="0"/>
    </xf>
    <xf numFmtId="49" fontId="46" fillId="0" borderId="0" xfId="0" applyNumberFormat="1" applyFont="1" applyFill="1" applyAlignment="1" applyProtection="1">
      <alignment horizontal="left" vertical="top" wrapText="1"/>
      <protection locked="0"/>
    </xf>
    <xf numFmtId="3" fontId="46" fillId="0" borderId="10" xfId="0" applyNumberFormat="1" applyFont="1" applyFill="1" applyBorder="1" applyAlignment="1" applyProtection="1">
      <alignment horizontal="left" vertical="top" wrapText="1"/>
      <protection locked="0"/>
    </xf>
    <xf numFmtId="49" fontId="47" fillId="0" borderId="10" xfId="0" applyNumberFormat="1" applyFont="1" applyFill="1" applyBorder="1" applyAlignment="1" applyProtection="1">
      <alignment horizontal="left" vertical="top" wrapText="1"/>
      <protection locked="0"/>
    </xf>
    <xf numFmtId="3" fontId="47" fillId="0" borderId="10" xfId="0" applyNumberFormat="1" applyFont="1" applyFill="1" applyBorder="1" applyAlignment="1" applyProtection="1">
      <alignment horizontal="right" vertical="top" wrapText="1"/>
      <protection locked="0"/>
    </xf>
    <xf numFmtId="0" fontId="46" fillId="0" borderId="0" xfId="0" applyFont="1" applyFill="1" applyBorder="1" applyAlignment="1" applyProtection="1">
      <alignment horizontal="justify" vertical="top" wrapText="1"/>
      <protection locked="0"/>
    </xf>
    <xf numFmtId="0" fontId="46" fillId="0" borderId="0" xfId="0" applyFont="1" applyFill="1" applyAlignment="1" applyProtection="1">
      <alignment horizontal="justify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49" fontId="46" fillId="0" borderId="11" xfId="0" applyNumberFormat="1" applyFont="1" applyFill="1" applyBorder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49" fontId="46" fillId="0" borderId="10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6" fillId="0" borderId="12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7" fillId="0" borderId="11" xfId="0" applyFont="1" applyFill="1" applyBorder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0" fontId="46" fillId="0" borderId="12" xfId="0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>
      <alignment horizontal="left" vertical="top" wrapText="1"/>
    </xf>
    <xf numFmtId="49" fontId="46" fillId="0" borderId="11" xfId="0" applyNumberFormat="1" applyFont="1" applyFill="1" applyBorder="1" applyAlignment="1" applyProtection="1">
      <alignment horizontal="left" vertical="top" wrapText="1"/>
      <protection locked="0"/>
    </xf>
    <xf numFmtId="49" fontId="46" fillId="0" borderId="13" xfId="0" applyNumberFormat="1" applyFont="1" applyFill="1" applyBorder="1" applyAlignment="1" applyProtection="1">
      <alignment horizontal="left" vertical="top" wrapText="1"/>
      <protection locked="0"/>
    </xf>
    <xf numFmtId="49" fontId="46" fillId="0" borderId="12" xfId="0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justify" vertical="top" wrapText="1"/>
      <protection locked="0"/>
    </xf>
    <xf numFmtId="0" fontId="46" fillId="0" borderId="14" xfId="0" applyFont="1" applyFill="1" applyBorder="1" applyAlignment="1" applyProtection="1">
      <alignment horizontal="justify" vertical="top" wrapText="1"/>
      <protection locked="0"/>
    </xf>
    <xf numFmtId="0" fontId="46" fillId="0" borderId="0" xfId="0" applyFont="1" applyFill="1" applyBorder="1" applyAlignment="1" applyProtection="1">
      <alignment horizontal="justify" vertical="top" wrapText="1"/>
      <protection/>
    </xf>
    <xf numFmtId="0" fontId="46" fillId="0" borderId="0" xfId="0" applyFont="1" applyFill="1" applyAlignment="1" applyProtection="1">
      <alignment horizontal="justify" vertical="top" wrapText="1"/>
      <protection locked="0"/>
    </xf>
    <xf numFmtId="0" fontId="46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6" fillId="0" borderId="11" xfId="0" applyFont="1" applyFill="1" applyBorder="1" applyAlignment="1" applyProtection="1">
      <alignment horizontal="left" vertical="top" wrapText="1"/>
      <protection locked="0"/>
    </xf>
    <xf numFmtId="0" fontId="46" fillId="0" borderId="12" xfId="0" applyFont="1" applyFill="1" applyBorder="1" applyAlignment="1" applyProtection="1">
      <alignment horizontal="left" vertical="top" wrapText="1"/>
      <protection locked="0"/>
    </xf>
    <xf numFmtId="49" fontId="47" fillId="0" borderId="11" xfId="0" applyNumberFormat="1" applyFont="1" applyFill="1" applyBorder="1" applyAlignment="1" applyProtection="1">
      <alignment horizontal="left" vertical="top" wrapText="1"/>
      <protection locked="0"/>
    </xf>
    <xf numFmtId="49" fontId="47" fillId="0" borderId="12" xfId="0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6" fillId="0" borderId="0" xfId="0" applyFont="1" applyAlignment="1">
      <alignment horizontal="left" vertical="top" wrapText="1"/>
    </xf>
    <xf numFmtId="0" fontId="46" fillId="33" borderId="11" xfId="0" applyFont="1" applyFill="1" applyBorder="1" applyAlignment="1" applyProtection="1">
      <alignment horizontal="right" vertical="top" wrapText="1"/>
      <protection/>
    </xf>
    <xf numFmtId="0" fontId="46" fillId="33" borderId="12" xfId="0" applyFont="1" applyFill="1" applyBorder="1" applyAlignment="1" applyProtection="1">
      <alignment horizontal="right" vertical="top" wrapText="1"/>
      <protection/>
    </xf>
    <xf numFmtId="0" fontId="49" fillId="0" borderId="15" xfId="0" applyFont="1" applyFill="1" applyBorder="1" applyAlignment="1" applyProtection="1">
      <alignment horizontal="justify" vertical="top" wrapText="1"/>
      <protection locked="0"/>
    </xf>
    <xf numFmtId="0" fontId="46" fillId="33" borderId="11" xfId="0" applyFont="1" applyFill="1" applyBorder="1" applyAlignment="1" applyProtection="1">
      <alignment horizontal="justify" vertical="top" wrapText="1"/>
      <protection/>
    </xf>
    <xf numFmtId="0" fontId="46" fillId="33" borderId="12" xfId="0" applyFont="1" applyFill="1" applyBorder="1" applyAlignment="1" applyProtection="1">
      <alignment horizontal="justify" vertical="top" wrapText="1"/>
      <protection/>
    </xf>
    <xf numFmtId="0" fontId="46" fillId="0" borderId="14" xfId="0" applyFont="1" applyFill="1" applyBorder="1" applyAlignment="1" applyProtection="1">
      <alignment horizontal="justify" vertical="top" wrapText="1"/>
      <protection/>
    </xf>
    <xf numFmtId="0" fontId="49" fillId="0" borderId="15" xfId="0" applyFont="1" applyFill="1" applyBorder="1" applyAlignment="1" applyProtection="1">
      <alignment horizontal="justify" vertical="top" wrapText="1"/>
      <protection/>
    </xf>
    <xf numFmtId="0" fontId="47" fillId="0" borderId="11" xfId="0" applyFont="1" applyFill="1" applyBorder="1" applyAlignment="1" applyProtection="1">
      <alignment horizontal="left" vertical="top" wrapText="1"/>
      <protection locked="0"/>
    </xf>
    <xf numFmtId="0" fontId="47" fillId="0" borderId="12" xfId="0" applyFont="1" applyFill="1" applyBorder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11" xfId="0" applyFont="1" applyFill="1" applyBorder="1" applyAlignment="1" applyProtection="1">
      <alignment horizontal="center" vertical="top" wrapText="1"/>
      <protection locked="0"/>
    </xf>
    <xf numFmtId="0" fontId="47" fillId="0" borderId="12" xfId="0" applyFont="1" applyFill="1" applyBorder="1" applyAlignment="1" applyProtection="1">
      <alignment horizontal="center" vertical="top" wrapText="1"/>
      <protection locked="0"/>
    </xf>
    <xf numFmtId="44" fontId="46" fillId="0" borderId="11" xfId="0" applyNumberFormat="1" applyFont="1" applyFill="1" applyBorder="1" applyAlignment="1" applyProtection="1">
      <alignment horizontal="left" vertical="top" wrapText="1"/>
      <protection locked="0"/>
    </xf>
    <xf numFmtId="44" fontId="46" fillId="0" borderId="12" xfId="0" applyNumberFormat="1" applyFont="1" applyFill="1" applyBorder="1" applyAlignment="1" applyProtection="1">
      <alignment horizontal="left" vertical="top" wrapText="1"/>
      <protection locked="0"/>
    </xf>
  </cellXfs>
  <cellStyles count="13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Obliczenia" xfId="97"/>
    <cellStyle name="Followed Hyperlink" xfId="98"/>
    <cellStyle name="Percent" xfId="99"/>
    <cellStyle name="Suma" xfId="100"/>
    <cellStyle name="Tekst objaśnienia" xfId="101"/>
    <cellStyle name="Tekst ostrzeżenia" xfId="102"/>
    <cellStyle name="Tytuł" xfId="103"/>
    <cellStyle name="Uwaga" xfId="104"/>
    <cellStyle name="Currency" xfId="105"/>
    <cellStyle name="Currency [0]" xfId="106"/>
    <cellStyle name="Walutowy 10" xfId="107"/>
    <cellStyle name="Walutowy 11" xfId="108"/>
    <cellStyle name="Walutowy 2" xfId="109"/>
    <cellStyle name="Walutowy 2 2" xfId="110"/>
    <cellStyle name="Walutowy 2 2 2" xfId="111"/>
    <cellStyle name="Walutowy 2 2 3" xfId="112"/>
    <cellStyle name="Walutowy 2 3" xfId="113"/>
    <cellStyle name="Walutowy 2 3 2" xfId="114"/>
    <cellStyle name="Walutowy 2 4" xfId="115"/>
    <cellStyle name="Walutowy 2 5" xfId="116"/>
    <cellStyle name="Walutowy 2 6" xfId="117"/>
    <cellStyle name="Walutowy 2 7" xfId="118"/>
    <cellStyle name="Walutowy 2 8" xfId="119"/>
    <cellStyle name="Walutowy 3" xfId="120"/>
    <cellStyle name="Walutowy 3 2" xfId="121"/>
    <cellStyle name="Walutowy 3 2 2" xfId="122"/>
    <cellStyle name="Walutowy 3 2 3" xfId="123"/>
    <cellStyle name="Walutowy 3 3" xfId="124"/>
    <cellStyle name="Walutowy 3 4" xfId="125"/>
    <cellStyle name="Walutowy 3 5" xfId="126"/>
    <cellStyle name="Walutowy 3 6" xfId="127"/>
    <cellStyle name="Walutowy 3 7" xfId="128"/>
    <cellStyle name="Walutowy 3 8" xfId="129"/>
    <cellStyle name="Walutowy 4" xfId="130"/>
    <cellStyle name="Walutowy 4 2" xfId="131"/>
    <cellStyle name="Walutowy 4 2 2" xfId="132"/>
    <cellStyle name="Walutowy 4 2 3" xfId="133"/>
    <cellStyle name="Walutowy 4 3" xfId="134"/>
    <cellStyle name="Walutowy 4 4" xfId="135"/>
    <cellStyle name="Walutowy 4 5" xfId="136"/>
    <cellStyle name="Walutowy 5" xfId="137"/>
    <cellStyle name="Walutowy 5 2" xfId="138"/>
    <cellStyle name="Walutowy 5 3" xfId="139"/>
    <cellStyle name="Walutowy 6" xfId="140"/>
    <cellStyle name="Walutowy 7" xfId="141"/>
    <cellStyle name="Walutowy 8" xfId="142"/>
    <cellStyle name="Walutowy 9" xfId="143"/>
    <cellStyle name="Zły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62"/>
  <sheetViews>
    <sheetView showGridLines="0" view="pageBreakPreview" zoomScale="80" zoomScaleNormal="80" zoomScaleSheetLayoutView="80" zoomScalePageLayoutView="115" workbookViewId="0" topLeftCell="A4">
      <selection activeCell="C45" sqref="C45:E45"/>
    </sheetView>
  </sheetViews>
  <sheetFormatPr defaultColWidth="9.00390625" defaultRowHeight="12.75"/>
  <cols>
    <col min="1" max="1" width="2.375" style="11" customWidth="1"/>
    <col min="2" max="2" width="6.125" style="11" customWidth="1"/>
    <col min="3" max="4" width="30.00390625" style="11" customWidth="1"/>
    <col min="5" max="5" width="51.375" style="10" customWidth="1"/>
    <col min="6" max="7" width="9.125" style="11" customWidth="1"/>
    <col min="8" max="8" width="31.00390625" style="11" customWidth="1"/>
    <col min="9" max="9" width="9.125" style="11" customWidth="1"/>
    <col min="10" max="10" width="26.75390625" style="11" customWidth="1"/>
    <col min="11" max="12" width="16.125" style="11" customWidth="1"/>
    <col min="13" max="16384" width="9.125" style="11" customWidth="1"/>
  </cols>
  <sheetData>
    <row r="1" ht="15">
      <c r="E1" s="14" t="s">
        <v>54</v>
      </c>
    </row>
    <row r="2" spans="3:5" ht="15">
      <c r="C2" s="27"/>
      <c r="D2" s="27" t="s">
        <v>52</v>
      </c>
      <c r="E2" s="27"/>
    </row>
    <row r="4" spans="3:4" ht="15">
      <c r="C4" s="11" t="s">
        <v>44</v>
      </c>
      <c r="D4" s="11" t="s">
        <v>79</v>
      </c>
    </row>
    <row r="6" spans="3:5" ht="27.75" customHeight="1">
      <c r="C6" s="11" t="s">
        <v>43</v>
      </c>
      <c r="D6" s="58" t="s">
        <v>80</v>
      </c>
      <c r="E6" s="58"/>
    </row>
    <row r="8" spans="3:5" ht="15">
      <c r="C8" s="22" t="s">
        <v>39</v>
      </c>
      <c r="D8" s="80"/>
      <c r="E8" s="81"/>
    </row>
    <row r="9" spans="3:5" ht="15">
      <c r="C9" s="22" t="s">
        <v>45</v>
      </c>
      <c r="D9" s="82"/>
      <c r="E9" s="83"/>
    </row>
    <row r="10" spans="3:5" ht="15">
      <c r="C10" s="22" t="s">
        <v>38</v>
      </c>
      <c r="D10" s="78"/>
      <c r="E10" s="79"/>
    </row>
    <row r="11" spans="3:5" ht="15">
      <c r="C11" s="22" t="s">
        <v>46</v>
      </c>
      <c r="D11" s="78"/>
      <c r="E11" s="79"/>
    </row>
    <row r="12" spans="3:5" ht="15">
      <c r="C12" s="22" t="s">
        <v>47</v>
      </c>
      <c r="D12" s="78"/>
      <c r="E12" s="79"/>
    </row>
    <row r="13" spans="3:5" ht="15">
      <c r="C13" s="22" t="s">
        <v>48</v>
      </c>
      <c r="D13" s="78"/>
      <c r="E13" s="79"/>
    </row>
    <row r="14" spans="3:5" ht="15">
      <c r="C14" s="22" t="s">
        <v>49</v>
      </c>
      <c r="D14" s="78"/>
      <c r="E14" s="79"/>
    </row>
    <row r="15" spans="3:5" ht="15">
      <c r="C15" s="22" t="s">
        <v>50</v>
      </c>
      <c r="D15" s="78"/>
      <c r="E15" s="79"/>
    </row>
    <row r="16" spans="3:5" ht="15">
      <c r="C16" s="22" t="s">
        <v>51</v>
      </c>
      <c r="D16" s="78"/>
      <c r="E16" s="79"/>
    </row>
    <row r="17" spans="4:5" ht="15">
      <c r="D17" s="9"/>
      <c r="E17" s="28"/>
    </row>
    <row r="18" spans="2:5" ht="15" customHeight="1">
      <c r="B18" s="11" t="s">
        <v>3</v>
      </c>
      <c r="C18" s="68" t="s">
        <v>62</v>
      </c>
      <c r="D18" s="69"/>
      <c r="E18" s="70"/>
    </row>
    <row r="19" spans="4:5" ht="15">
      <c r="D19" s="2"/>
      <c r="E19" s="4"/>
    </row>
    <row r="20" spans="3:5" ht="21" customHeight="1">
      <c r="C20" s="8" t="s">
        <v>19</v>
      </c>
      <c r="D20" s="29" t="s">
        <v>2</v>
      </c>
      <c r="E20" s="9"/>
    </row>
    <row r="21" spans="3:5" ht="15">
      <c r="C21" s="22" t="s">
        <v>25</v>
      </c>
      <c r="D21" s="30">
        <f>'część (1)'!H$6</f>
        <v>0</v>
      </c>
      <c r="E21" s="31"/>
    </row>
    <row r="22" spans="3:5" ht="15">
      <c r="C22" s="44" t="s">
        <v>26</v>
      </c>
      <c r="D22" s="30">
        <f>'część (2)'!H$6</f>
        <v>0</v>
      </c>
      <c r="E22" s="31"/>
    </row>
    <row r="23" spans="3:5" ht="15">
      <c r="C23" s="44" t="s">
        <v>27</v>
      </c>
      <c r="D23" s="30">
        <f>'część (3)'!H$6</f>
        <v>0</v>
      </c>
      <c r="E23" s="31"/>
    </row>
    <row r="24" spans="3:5" ht="15">
      <c r="C24" s="44" t="s">
        <v>28</v>
      </c>
      <c r="D24" s="30">
        <f>'część (4)'!H$6</f>
        <v>0</v>
      </c>
      <c r="E24" s="31"/>
    </row>
    <row r="25" spans="3:5" ht="15">
      <c r="C25" s="44" t="s">
        <v>29</v>
      </c>
      <c r="D25" s="30">
        <f>'część (5)'!H$6</f>
        <v>0</v>
      </c>
      <c r="E25" s="31"/>
    </row>
    <row r="26" spans="3:5" ht="15">
      <c r="C26" s="44" t="s">
        <v>30</v>
      </c>
      <c r="D26" s="30">
        <f>'część (6)'!H$6</f>
        <v>0</v>
      </c>
      <c r="E26" s="31"/>
    </row>
    <row r="27" spans="3:5" ht="15">
      <c r="C27" s="44" t="s">
        <v>31</v>
      </c>
      <c r="D27" s="30">
        <f>'część (7)'!H$6</f>
        <v>0</v>
      </c>
      <c r="E27" s="31"/>
    </row>
    <row r="28" spans="3:5" ht="15">
      <c r="C28" s="44" t="s">
        <v>32</v>
      </c>
      <c r="D28" s="30">
        <f>'część (8)'!H$6</f>
        <v>0</v>
      </c>
      <c r="E28" s="31"/>
    </row>
    <row r="29" spans="4:5" s="41" customFormat="1" ht="15">
      <c r="D29" s="32"/>
      <c r="E29" s="31"/>
    </row>
    <row r="30" spans="2:5" s="41" customFormat="1" ht="34.5" customHeight="1">
      <c r="B30" s="41" t="s">
        <v>4</v>
      </c>
      <c r="C30" s="76" t="s">
        <v>63</v>
      </c>
      <c r="D30" s="76"/>
      <c r="E30" s="76"/>
    </row>
    <row r="31" spans="3:5" s="41" customFormat="1" ht="56.25" customHeight="1">
      <c r="C31" s="74" t="s">
        <v>64</v>
      </c>
      <c r="D31" s="75"/>
      <c r="E31" s="33" t="s">
        <v>76</v>
      </c>
    </row>
    <row r="32" spans="3:5" s="41" customFormat="1" ht="57" customHeight="1">
      <c r="C32" s="77" t="s">
        <v>65</v>
      </c>
      <c r="D32" s="77"/>
      <c r="E32" s="77"/>
    </row>
    <row r="33" spans="2:5" s="41" customFormat="1" ht="31.5" customHeight="1">
      <c r="B33" s="41" t="s">
        <v>5</v>
      </c>
      <c r="C33" s="59" t="s">
        <v>66</v>
      </c>
      <c r="D33" s="59"/>
      <c r="E33" s="59"/>
    </row>
    <row r="34" spans="3:5" s="41" customFormat="1" ht="33" customHeight="1">
      <c r="C34" s="74" t="s">
        <v>67</v>
      </c>
      <c r="D34" s="75"/>
      <c r="E34" s="33" t="s">
        <v>68</v>
      </c>
    </row>
    <row r="35" spans="3:5" s="41" customFormat="1" ht="42.75" customHeight="1">
      <c r="C35" s="73" t="s">
        <v>77</v>
      </c>
      <c r="D35" s="73"/>
      <c r="E35" s="73"/>
    </row>
    <row r="36" spans="2:5" s="41" customFormat="1" ht="18.75" customHeight="1">
      <c r="B36" s="41" t="s">
        <v>6</v>
      </c>
      <c r="C36" s="59" t="s">
        <v>69</v>
      </c>
      <c r="D36" s="59"/>
      <c r="E36" s="59"/>
    </row>
    <row r="37" spans="3:5" s="41" customFormat="1" ht="94.5" customHeight="1">
      <c r="C37" s="71" t="s">
        <v>70</v>
      </c>
      <c r="D37" s="72"/>
      <c r="E37" s="33" t="s">
        <v>71</v>
      </c>
    </row>
    <row r="38" spans="3:5" s="41" customFormat="1" ht="25.5" customHeight="1">
      <c r="C38" s="73" t="s">
        <v>78</v>
      </c>
      <c r="D38" s="73"/>
      <c r="E38" s="73"/>
    </row>
    <row r="39" spans="2:5" s="41" customFormat="1" ht="32.25" customHeight="1">
      <c r="B39" s="41" t="s">
        <v>36</v>
      </c>
      <c r="C39" s="60" t="s">
        <v>72</v>
      </c>
      <c r="D39" s="60"/>
      <c r="E39" s="60"/>
    </row>
    <row r="40" spans="2:5" s="41" customFormat="1" ht="24" customHeight="1">
      <c r="B40" s="41" t="s">
        <v>42</v>
      </c>
      <c r="C40" s="61" t="s">
        <v>73</v>
      </c>
      <c r="D40" s="61"/>
      <c r="E40" s="61"/>
    </row>
    <row r="41" spans="2:5" s="41" customFormat="1" ht="36" customHeight="1">
      <c r="B41" s="41" t="s">
        <v>7</v>
      </c>
      <c r="C41" s="62" t="s">
        <v>81</v>
      </c>
      <c r="D41" s="62"/>
      <c r="E41" s="62"/>
    </row>
    <row r="42" spans="2:5" s="41" customFormat="1" ht="75" customHeight="1">
      <c r="B42" s="41" t="s">
        <v>8</v>
      </c>
      <c r="C42" s="58" t="s">
        <v>82</v>
      </c>
      <c r="D42" s="58"/>
      <c r="E42" s="58"/>
    </row>
    <row r="43" spans="2:5" s="41" customFormat="1" ht="40.5" customHeight="1">
      <c r="B43" s="48" t="s">
        <v>21</v>
      </c>
      <c r="C43" s="58" t="s">
        <v>128</v>
      </c>
      <c r="D43" s="58"/>
      <c r="E43" s="58"/>
    </row>
    <row r="44" spans="2:5" s="34" customFormat="1" ht="29.25" customHeight="1">
      <c r="B44" s="48" t="s">
        <v>41</v>
      </c>
      <c r="C44" s="58" t="s">
        <v>74</v>
      </c>
      <c r="D44" s="58"/>
      <c r="E44" s="58"/>
    </row>
    <row r="45" spans="2:5" s="34" customFormat="1" ht="37.5" customHeight="1">
      <c r="B45" s="48" t="s">
        <v>1</v>
      </c>
      <c r="C45" s="58" t="s">
        <v>37</v>
      </c>
      <c r="D45" s="58"/>
      <c r="E45" s="58"/>
    </row>
    <row r="46" spans="2:5" s="41" customFormat="1" ht="18" customHeight="1">
      <c r="B46" s="48" t="s">
        <v>0</v>
      </c>
      <c r="C46" s="40" t="s">
        <v>9</v>
      </c>
      <c r="D46" s="40"/>
      <c r="E46" s="39"/>
    </row>
    <row r="47" spans="3:5" s="41" customFormat="1" ht="18" customHeight="1">
      <c r="C47" s="42"/>
      <c r="D47" s="42"/>
      <c r="E47" s="14"/>
    </row>
    <row r="48" spans="3:5" s="41" customFormat="1" ht="18" customHeight="1">
      <c r="C48" s="55" t="s">
        <v>22</v>
      </c>
      <c r="D48" s="56"/>
      <c r="E48" s="57"/>
    </row>
    <row r="49" spans="3:5" s="41" customFormat="1" ht="18" customHeight="1">
      <c r="C49" s="55" t="s">
        <v>10</v>
      </c>
      <c r="D49" s="57"/>
      <c r="E49" s="44" t="s">
        <v>11</v>
      </c>
    </row>
    <row r="50" spans="3:5" s="41" customFormat="1" ht="18" customHeight="1">
      <c r="C50" s="66"/>
      <c r="D50" s="67"/>
      <c r="E50" s="44"/>
    </row>
    <row r="51" spans="3:5" s="41" customFormat="1" ht="18" customHeight="1">
      <c r="C51" s="66"/>
      <c r="D51" s="67"/>
      <c r="E51" s="44"/>
    </row>
    <row r="52" spans="3:5" s="41" customFormat="1" ht="18" customHeight="1">
      <c r="C52" s="35" t="s">
        <v>12</v>
      </c>
      <c r="D52" s="35"/>
      <c r="E52" s="14"/>
    </row>
    <row r="53" spans="3:5" s="41" customFormat="1" ht="18" customHeight="1">
      <c r="C53" s="55" t="s">
        <v>23</v>
      </c>
      <c r="D53" s="56"/>
      <c r="E53" s="57"/>
    </row>
    <row r="54" spans="3:5" s="41" customFormat="1" ht="18" customHeight="1">
      <c r="C54" s="45" t="s">
        <v>10</v>
      </c>
      <c r="D54" s="43" t="s">
        <v>11</v>
      </c>
      <c r="E54" s="36" t="s">
        <v>13</v>
      </c>
    </row>
    <row r="55" spans="3:5" s="41" customFormat="1" ht="18" customHeight="1">
      <c r="C55" s="37"/>
      <c r="D55" s="43"/>
      <c r="E55" s="38"/>
    </row>
    <row r="56" spans="3:5" s="41" customFormat="1" ht="18" customHeight="1">
      <c r="C56" s="37"/>
      <c r="D56" s="43"/>
      <c r="E56" s="38"/>
    </row>
    <row r="57" spans="3:5" s="41" customFormat="1" ht="18" customHeight="1">
      <c r="C57" s="35"/>
      <c r="D57" s="35"/>
      <c r="E57" s="14"/>
    </row>
    <row r="58" spans="3:5" s="41" customFormat="1" ht="18" customHeight="1">
      <c r="C58" s="55" t="s">
        <v>24</v>
      </c>
      <c r="D58" s="56"/>
      <c r="E58" s="57"/>
    </row>
    <row r="59" spans="3:5" s="41" customFormat="1" ht="18" customHeight="1">
      <c r="C59" s="55" t="s">
        <v>14</v>
      </c>
      <c r="D59" s="57"/>
      <c r="E59" s="44" t="s">
        <v>75</v>
      </c>
    </row>
    <row r="60" spans="2:5" s="41" customFormat="1" ht="18" customHeight="1">
      <c r="B60" s="11"/>
      <c r="C60" s="64"/>
      <c r="D60" s="65"/>
      <c r="E60" s="44"/>
    </row>
    <row r="61" spans="2:5" s="41" customFormat="1" ht="34.5" customHeight="1">
      <c r="B61" s="11"/>
      <c r="E61" s="10"/>
    </row>
    <row r="62" spans="2:5" s="41" customFormat="1" ht="21" customHeight="1">
      <c r="B62" s="11"/>
      <c r="C62" s="63"/>
      <c r="D62" s="63"/>
      <c r="E62" s="63"/>
    </row>
  </sheetData>
  <sheetProtection/>
  <mergeCells count="36">
    <mergeCell ref="D6:E6"/>
    <mergeCell ref="D13:E13"/>
    <mergeCell ref="D11:E11"/>
    <mergeCell ref="D14:E14"/>
    <mergeCell ref="D8:E8"/>
    <mergeCell ref="D16:E16"/>
    <mergeCell ref="D15:E15"/>
    <mergeCell ref="D9:E9"/>
    <mergeCell ref="D10:E10"/>
    <mergeCell ref="D12:E12"/>
    <mergeCell ref="C18:E18"/>
    <mergeCell ref="C37:D37"/>
    <mergeCell ref="C38:E38"/>
    <mergeCell ref="C42:E42"/>
    <mergeCell ref="C34:D34"/>
    <mergeCell ref="C30:E30"/>
    <mergeCell ref="C31:D31"/>
    <mergeCell ref="C32:E32"/>
    <mergeCell ref="C35:E35"/>
    <mergeCell ref="C33:E33"/>
    <mergeCell ref="C62:E62"/>
    <mergeCell ref="C60:D60"/>
    <mergeCell ref="C59:D59"/>
    <mergeCell ref="C51:D51"/>
    <mergeCell ref="C50:D50"/>
    <mergeCell ref="C43:E43"/>
    <mergeCell ref="C44:E44"/>
    <mergeCell ref="C58:E58"/>
    <mergeCell ref="C53:E53"/>
    <mergeCell ref="C49:D49"/>
    <mergeCell ref="C48:E48"/>
    <mergeCell ref="C45:E45"/>
    <mergeCell ref="C36:E36"/>
    <mergeCell ref="C39:E39"/>
    <mergeCell ref="C40:E40"/>
    <mergeCell ref="C41:E4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view="pageBreakPreview" zoomScaleNormal="77" zoomScaleSheetLayoutView="100" zoomScalePageLayoutView="85" workbookViewId="0" topLeftCell="A7">
      <selection activeCell="L11" sqref="L11"/>
    </sheetView>
  </sheetViews>
  <sheetFormatPr defaultColWidth="9.00390625" defaultRowHeight="12.75"/>
  <cols>
    <col min="1" max="1" width="5.375" style="2" customWidth="1"/>
    <col min="2" max="2" width="31.375" style="2" customWidth="1"/>
    <col min="3" max="3" width="28.00390625" style="2" customWidth="1"/>
    <col min="4" max="4" width="21.125" style="2" customWidth="1"/>
    <col min="5" max="5" width="8.125" style="4" customWidth="1"/>
    <col min="6" max="6" width="10.75390625" style="2" customWidth="1"/>
    <col min="7" max="7" width="28.75390625" style="2" customWidth="1"/>
    <col min="8" max="8" width="22.25390625" style="2" customWidth="1"/>
    <col min="9" max="9" width="30.125" style="2" customWidth="1"/>
    <col min="10" max="10" width="19.87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DFP.271.86.2021.LS</v>
      </c>
      <c r="N1" s="5" t="s">
        <v>55</v>
      </c>
      <c r="S1" s="3"/>
      <c r="T1" s="3"/>
    </row>
    <row r="2" spans="7:9" ht="15">
      <c r="G2" s="69"/>
      <c r="H2" s="69"/>
      <c r="I2" s="69"/>
    </row>
    <row r="3" ht="15">
      <c r="N3" s="5" t="s">
        <v>58</v>
      </c>
    </row>
    <row r="4" spans="2:17" ht="15">
      <c r="B4" s="7" t="s">
        <v>15</v>
      </c>
      <c r="C4" s="8">
        <v>1</v>
      </c>
      <c r="D4" s="9"/>
      <c r="E4" s="10"/>
      <c r="F4" s="11"/>
      <c r="G4" s="12" t="s">
        <v>20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2</v>
      </c>
      <c r="H6" s="84">
        <f>SUM(N11:N14)</f>
        <v>0</v>
      </c>
      <c r="I6" s="85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40</v>
      </c>
      <c r="B10" s="8" t="s">
        <v>16</v>
      </c>
      <c r="C10" s="8" t="s">
        <v>17</v>
      </c>
      <c r="D10" s="8" t="s">
        <v>53</v>
      </c>
      <c r="E10" s="20" t="s">
        <v>59</v>
      </c>
      <c r="F10" s="21"/>
      <c r="G10" s="8" t="str">
        <f>"Nazwa handlowa /
"&amp;C10&amp;" / 
"&amp;D10</f>
        <v>Nazwa handlowa /
Dawka / 
Postać /Opakowanie</v>
      </c>
      <c r="H10" s="8" t="s">
        <v>56</v>
      </c>
      <c r="I10" s="8" t="str">
        <f>B10</f>
        <v>Skład</v>
      </c>
      <c r="J10" s="8" t="s">
        <v>57</v>
      </c>
      <c r="K10" s="8" t="s">
        <v>33</v>
      </c>
      <c r="L10" s="8" t="s">
        <v>34</v>
      </c>
      <c r="M10" s="8" t="s">
        <v>35</v>
      </c>
      <c r="N10" s="8" t="s">
        <v>18</v>
      </c>
    </row>
    <row r="11" spans="1:14" s="42" customFormat="1" ht="147.75" customHeight="1">
      <c r="A11" s="44" t="s">
        <v>3</v>
      </c>
      <c r="B11" s="1" t="s">
        <v>83</v>
      </c>
      <c r="C11" s="1" t="s">
        <v>84</v>
      </c>
      <c r="D11" s="1" t="s">
        <v>93</v>
      </c>
      <c r="E11" s="23">
        <v>60</v>
      </c>
      <c r="F11" s="21" t="s">
        <v>61</v>
      </c>
      <c r="G11" s="24" t="s">
        <v>60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</row>
    <row r="12" spans="1:14" s="49" customFormat="1" ht="85.5" customHeight="1">
      <c r="A12" s="52" t="s">
        <v>4</v>
      </c>
      <c r="B12" s="1" t="s">
        <v>85</v>
      </c>
      <c r="C12" s="1" t="s">
        <v>86</v>
      </c>
      <c r="D12" s="1" t="s">
        <v>93</v>
      </c>
      <c r="E12" s="23">
        <v>360</v>
      </c>
      <c r="F12" s="47" t="s">
        <v>61</v>
      </c>
      <c r="G12" s="24" t="s">
        <v>60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</row>
    <row r="13" spans="1:14" s="49" customFormat="1" ht="116.25" customHeight="1">
      <c r="A13" s="52" t="s">
        <v>5</v>
      </c>
      <c r="B13" s="1" t="s">
        <v>87</v>
      </c>
      <c r="C13" s="1" t="s">
        <v>88</v>
      </c>
      <c r="D13" s="1" t="s">
        <v>89</v>
      </c>
      <c r="E13" s="23">
        <v>220</v>
      </c>
      <c r="F13" s="47" t="s">
        <v>61</v>
      </c>
      <c r="G13" s="24" t="s">
        <v>60</v>
      </c>
      <c r="H13" s="24"/>
      <c r="I13" s="24"/>
      <c r="J13" s="25"/>
      <c r="K13" s="24"/>
      <c r="L13" s="24" t="str">
        <f>IF(K13=0,"0,00",IF(K13&gt;0,ROUND(E13/K13,2)))</f>
        <v>0,00</v>
      </c>
      <c r="M13" s="24"/>
      <c r="N13" s="26">
        <f>ROUND(L13*ROUND(M13,2),2)</f>
        <v>0</v>
      </c>
    </row>
    <row r="14" spans="1:14" ht="110.25" customHeight="1">
      <c r="A14" s="52" t="s">
        <v>6</v>
      </c>
      <c r="B14" s="1" t="s">
        <v>90</v>
      </c>
      <c r="C14" s="1" t="s">
        <v>91</v>
      </c>
      <c r="D14" s="1" t="s">
        <v>92</v>
      </c>
      <c r="E14" s="23">
        <v>40</v>
      </c>
      <c r="F14" s="21" t="s">
        <v>61</v>
      </c>
      <c r="G14" s="24" t="s">
        <v>60</v>
      </c>
      <c r="H14" s="24"/>
      <c r="I14" s="24"/>
      <c r="J14" s="25"/>
      <c r="K14" s="24"/>
      <c r="L14" s="24" t="str">
        <f>IF(K14=0,"0,00",IF(K14&gt;0,ROUND(E14/K14,2)))</f>
        <v>0,00</v>
      </c>
      <c r="M14" s="24"/>
      <c r="N14" s="26">
        <f>ROUND(L14*ROUND(M14,2),2)</f>
        <v>0</v>
      </c>
    </row>
    <row r="16" spans="2:6" ht="20.25" customHeight="1">
      <c r="B16" s="69"/>
      <c r="C16" s="69"/>
      <c r="D16" s="69"/>
      <c r="E16" s="69"/>
      <c r="F16" s="69"/>
    </row>
    <row r="17" spans="2:6" ht="15">
      <c r="B17" s="69"/>
      <c r="C17" s="69"/>
      <c r="D17" s="69"/>
      <c r="E17" s="69"/>
      <c r="F17" s="69"/>
    </row>
  </sheetData>
  <sheetProtection/>
  <mergeCells count="4">
    <mergeCell ref="G2:I2"/>
    <mergeCell ref="H6:I6"/>
    <mergeCell ref="B16:F16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L11" sqref="L11"/>
    </sheetView>
  </sheetViews>
  <sheetFormatPr defaultColWidth="9.00390625" defaultRowHeight="12.75"/>
  <cols>
    <col min="1" max="1" width="5.375" style="49" customWidth="1"/>
    <col min="2" max="2" width="31.375" style="49" customWidth="1"/>
    <col min="3" max="3" width="28.00390625" style="49" customWidth="1"/>
    <col min="4" max="4" width="21.125" style="49" customWidth="1"/>
    <col min="5" max="5" width="8.125" style="4" customWidth="1"/>
    <col min="6" max="6" width="10.75390625" style="49" customWidth="1"/>
    <col min="7" max="7" width="28.75390625" style="49" customWidth="1"/>
    <col min="8" max="8" width="22.25390625" style="49" customWidth="1"/>
    <col min="9" max="9" width="30.125" style="49" customWidth="1"/>
    <col min="10" max="10" width="19.875" style="49" customWidth="1"/>
    <col min="11" max="11" width="16.125" style="49" customWidth="1"/>
    <col min="12" max="12" width="15.75390625" style="49" customWidth="1"/>
    <col min="13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DFP.271.86.2021.LS</v>
      </c>
      <c r="N1" s="5" t="s">
        <v>55</v>
      </c>
      <c r="S1" s="3"/>
      <c r="T1" s="3"/>
    </row>
    <row r="2" spans="7:9" ht="15">
      <c r="G2" s="69"/>
      <c r="H2" s="69"/>
      <c r="I2" s="69"/>
    </row>
    <row r="3" ht="15">
      <c r="N3" s="5" t="s">
        <v>58</v>
      </c>
    </row>
    <row r="4" spans="2:17" ht="15">
      <c r="B4" s="46" t="s">
        <v>15</v>
      </c>
      <c r="C4" s="51">
        <v>2</v>
      </c>
      <c r="D4" s="9"/>
      <c r="E4" s="10"/>
      <c r="F4" s="48"/>
      <c r="G4" s="12" t="s">
        <v>20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50" t="s">
        <v>2</v>
      </c>
      <c r="H6" s="84">
        <f>SUM(N11:N11)</f>
        <v>0</v>
      </c>
      <c r="I6" s="85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49"/>
    </row>
    <row r="9" spans="2:17" ht="15">
      <c r="B9" s="46"/>
      <c r="E9" s="19"/>
      <c r="Q9" s="49"/>
    </row>
    <row r="10" spans="1:14" s="46" customFormat="1" ht="74.25" customHeight="1">
      <c r="A10" s="51" t="s">
        <v>40</v>
      </c>
      <c r="B10" s="51" t="s">
        <v>16</v>
      </c>
      <c r="C10" s="51" t="s">
        <v>17</v>
      </c>
      <c r="D10" s="51" t="s">
        <v>53</v>
      </c>
      <c r="E10" s="20" t="s">
        <v>59</v>
      </c>
      <c r="F10" s="47"/>
      <c r="G10" s="51" t="str">
        <f>"Nazwa handlowa /
"&amp;C10&amp;" / 
"&amp;D10</f>
        <v>Nazwa handlowa /
Dawka / 
Postać /Opakowanie</v>
      </c>
      <c r="H10" s="51" t="s">
        <v>56</v>
      </c>
      <c r="I10" s="51" t="str">
        <f>B10</f>
        <v>Skład</v>
      </c>
      <c r="J10" s="51" t="s">
        <v>57</v>
      </c>
      <c r="K10" s="51" t="s">
        <v>33</v>
      </c>
      <c r="L10" s="51" t="s">
        <v>34</v>
      </c>
      <c r="M10" s="51" t="s">
        <v>35</v>
      </c>
      <c r="N10" s="51" t="s">
        <v>18</v>
      </c>
    </row>
    <row r="11" spans="1:17" ht="147.75" customHeight="1">
      <c r="A11" s="52" t="s">
        <v>3</v>
      </c>
      <c r="B11" s="1" t="s">
        <v>94</v>
      </c>
      <c r="C11" s="1" t="s">
        <v>95</v>
      </c>
      <c r="D11" s="1" t="s">
        <v>96</v>
      </c>
      <c r="E11" s="23">
        <v>500</v>
      </c>
      <c r="F11" s="47" t="s">
        <v>61</v>
      </c>
      <c r="G11" s="24" t="s">
        <v>60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  <c r="Q11" s="49"/>
    </row>
    <row r="13" spans="2:6" ht="20.25" customHeight="1">
      <c r="B13" s="69"/>
      <c r="C13" s="69"/>
      <c r="D13" s="69"/>
      <c r="E13" s="69"/>
      <c r="F13" s="69"/>
    </row>
    <row r="14" spans="2:6" ht="15">
      <c r="B14" s="69"/>
      <c r="C14" s="69"/>
      <c r="D14" s="69"/>
      <c r="E14" s="69"/>
      <c r="F14" s="69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tabSelected="1" view="pageBreakPreview" zoomScaleNormal="77" zoomScaleSheetLayoutView="100" zoomScalePageLayoutView="85" workbookViewId="0" topLeftCell="A6">
      <selection activeCell="K24" sqref="K24"/>
    </sheetView>
  </sheetViews>
  <sheetFormatPr defaultColWidth="9.00390625" defaultRowHeight="12.75"/>
  <cols>
    <col min="1" max="1" width="5.375" style="49" customWidth="1"/>
    <col min="2" max="2" width="31.375" style="49" customWidth="1"/>
    <col min="3" max="3" width="28.00390625" style="49" customWidth="1"/>
    <col min="4" max="4" width="21.125" style="49" customWidth="1"/>
    <col min="5" max="5" width="8.125" style="4" customWidth="1"/>
    <col min="6" max="6" width="10.75390625" style="49" customWidth="1"/>
    <col min="7" max="7" width="28.75390625" style="49" customWidth="1"/>
    <col min="8" max="8" width="22.25390625" style="49" customWidth="1"/>
    <col min="9" max="9" width="30.125" style="49" customWidth="1"/>
    <col min="10" max="10" width="19.875" style="49" customWidth="1"/>
    <col min="11" max="11" width="16.125" style="49" customWidth="1"/>
    <col min="12" max="12" width="15.75390625" style="49" customWidth="1"/>
    <col min="13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DFP.271.86.2021.LS</v>
      </c>
      <c r="N1" s="5" t="s">
        <v>55</v>
      </c>
      <c r="S1" s="3"/>
      <c r="T1" s="3"/>
    </row>
    <row r="2" spans="7:9" ht="15">
      <c r="G2" s="69"/>
      <c r="H2" s="69"/>
      <c r="I2" s="69"/>
    </row>
    <row r="3" ht="15">
      <c r="N3" s="5" t="s">
        <v>58</v>
      </c>
    </row>
    <row r="4" spans="2:17" ht="15">
      <c r="B4" s="46" t="s">
        <v>15</v>
      </c>
      <c r="C4" s="51">
        <v>3</v>
      </c>
      <c r="D4" s="9"/>
      <c r="E4" s="10"/>
      <c r="F4" s="48"/>
      <c r="G4" s="12" t="s">
        <v>20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50" t="s">
        <v>2</v>
      </c>
      <c r="H6" s="84">
        <f>SUM(N12)</f>
        <v>0</v>
      </c>
      <c r="I6" s="85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49"/>
    </row>
    <row r="9" spans="2:17" ht="15">
      <c r="B9" s="46"/>
      <c r="E9" s="19"/>
      <c r="Q9" s="49"/>
    </row>
    <row r="10" spans="1:14" s="46" customFormat="1" ht="74.25" customHeight="1">
      <c r="A10" s="51" t="s">
        <v>40</v>
      </c>
      <c r="B10" s="51" t="s">
        <v>16</v>
      </c>
      <c r="C10" s="51" t="s">
        <v>17</v>
      </c>
      <c r="D10" s="51" t="s">
        <v>53</v>
      </c>
      <c r="E10" s="20" t="s">
        <v>59</v>
      </c>
      <c r="F10" s="47"/>
      <c r="G10" s="51" t="str">
        <f>"Nazwa handlowa /
"&amp;C10&amp;" / 
"&amp;D10</f>
        <v>Nazwa handlowa /
Dawka / 
Postać /Opakowanie</v>
      </c>
      <c r="H10" s="51" t="s">
        <v>56</v>
      </c>
      <c r="I10" s="51" t="str">
        <f>B10</f>
        <v>Skład</v>
      </c>
      <c r="J10" s="51" t="s">
        <v>57</v>
      </c>
      <c r="K10" s="51" t="s">
        <v>33</v>
      </c>
      <c r="L10" s="51" t="s">
        <v>34</v>
      </c>
      <c r="M10" s="51" t="s">
        <v>35</v>
      </c>
      <c r="N10" s="51" t="s">
        <v>18</v>
      </c>
    </row>
    <row r="11" spans="1:17" ht="20.25" customHeight="1">
      <c r="A11" s="52" t="s">
        <v>3</v>
      </c>
      <c r="B11" s="54" t="s">
        <v>129</v>
      </c>
      <c r="C11" s="1"/>
      <c r="D11" s="1"/>
      <c r="E11" s="23"/>
      <c r="F11" s="47"/>
      <c r="G11" s="24"/>
      <c r="H11" s="24"/>
      <c r="I11" s="24"/>
      <c r="J11" s="25"/>
      <c r="K11" s="24"/>
      <c r="L11" s="24"/>
      <c r="M11" s="24"/>
      <c r="N11" s="26"/>
      <c r="Q11" s="49"/>
    </row>
    <row r="12" spans="1:17" ht="102" customHeight="1">
      <c r="A12" s="52" t="s">
        <v>4</v>
      </c>
      <c r="B12" s="1" t="s">
        <v>97</v>
      </c>
      <c r="C12" s="1" t="s">
        <v>98</v>
      </c>
      <c r="D12" s="1" t="s">
        <v>99</v>
      </c>
      <c r="E12" s="23">
        <v>1260</v>
      </c>
      <c r="F12" s="47" t="s">
        <v>61</v>
      </c>
      <c r="G12" s="24" t="s">
        <v>60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  <c r="Q12" s="49"/>
    </row>
    <row r="13" spans="1:17" ht="22.5" customHeight="1">
      <c r="A13" s="52" t="s">
        <v>5</v>
      </c>
      <c r="B13" s="54" t="s">
        <v>129</v>
      </c>
      <c r="C13" s="1"/>
      <c r="D13" s="1"/>
      <c r="E13" s="23"/>
      <c r="F13" s="53"/>
      <c r="G13" s="24"/>
      <c r="H13" s="24"/>
      <c r="I13" s="24"/>
      <c r="J13" s="25"/>
      <c r="K13" s="24"/>
      <c r="L13" s="24"/>
      <c r="M13" s="24"/>
      <c r="N13" s="26"/>
      <c r="Q13" s="49"/>
    </row>
    <row r="15" spans="2:6" ht="20.25" customHeight="1">
      <c r="B15" s="69"/>
      <c r="C15" s="69"/>
      <c r="D15" s="69"/>
      <c r="E15" s="69"/>
      <c r="F15" s="69"/>
    </row>
    <row r="16" spans="2:6" ht="15">
      <c r="B16" s="69"/>
      <c r="C16" s="69"/>
      <c r="D16" s="69"/>
      <c r="E16" s="69"/>
      <c r="F16" s="69"/>
    </row>
  </sheetData>
  <sheetProtection/>
  <mergeCells count="4">
    <mergeCell ref="G2:I2"/>
    <mergeCell ref="H6:I6"/>
    <mergeCell ref="B15:F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L11" sqref="L11"/>
    </sheetView>
  </sheetViews>
  <sheetFormatPr defaultColWidth="9.00390625" defaultRowHeight="12.75"/>
  <cols>
    <col min="1" max="1" width="5.375" style="49" customWidth="1"/>
    <col min="2" max="2" width="31.375" style="49" customWidth="1"/>
    <col min="3" max="3" width="28.00390625" style="49" customWidth="1"/>
    <col min="4" max="4" width="21.125" style="49" customWidth="1"/>
    <col min="5" max="5" width="8.125" style="4" customWidth="1"/>
    <col min="6" max="6" width="10.75390625" style="49" customWidth="1"/>
    <col min="7" max="7" width="28.75390625" style="49" customWidth="1"/>
    <col min="8" max="8" width="22.25390625" style="49" customWidth="1"/>
    <col min="9" max="9" width="30.125" style="49" customWidth="1"/>
    <col min="10" max="10" width="19.875" style="49" customWidth="1"/>
    <col min="11" max="11" width="16.125" style="49" customWidth="1"/>
    <col min="12" max="12" width="15.75390625" style="49" customWidth="1"/>
    <col min="13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DFP.271.86.2021.LS</v>
      </c>
      <c r="N1" s="5" t="s">
        <v>55</v>
      </c>
      <c r="S1" s="3"/>
      <c r="T1" s="3"/>
    </row>
    <row r="2" spans="7:9" ht="15">
      <c r="G2" s="69"/>
      <c r="H2" s="69"/>
      <c r="I2" s="69"/>
    </row>
    <row r="3" ht="15">
      <c r="N3" s="5" t="s">
        <v>58</v>
      </c>
    </row>
    <row r="4" spans="2:17" ht="15">
      <c r="B4" s="46" t="s">
        <v>15</v>
      </c>
      <c r="C4" s="51">
        <v>4</v>
      </c>
      <c r="D4" s="9"/>
      <c r="E4" s="10"/>
      <c r="F4" s="48"/>
      <c r="G4" s="12" t="s">
        <v>20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50" t="s">
        <v>2</v>
      </c>
      <c r="H6" s="84">
        <f>SUM(N11:N11)</f>
        <v>0</v>
      </c>
      <c r="I6" s="85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49"/>
    </row>
    <row r="9" spans="2:17" ht="15">
      <c r="B9" s="46"/>
      <c r="E9" s="19"/>
      <c r="Q9" s="49"/>
    </row>
    <row r="10" spans="1:14" s="46" customFormat="1" ht="74.25" customHeight="1">
      <c r="A10" s="51" t="s">
        <v>40</v>
      </c>
      <c r="B10" s="51" t="s">
        <v>16</v>
      </c>
      <c r="C10" s="51" t="s">
        <v>17</v>
      </c>
      <c r="D10" s="51" t="s">
        <v>53</v>
      </c>
      <c r="E10" s="20" t="s">
        <v>59</v>
      </c>
      <c r="F10" s="47"/>
      <c r="G10" s="51" t="str">
        <f>"Nazwa handlowa /
"&amp;C10&amp;" / 
"&amp;D10</f>
        <v>Nazwa handlowa /
Dawka / 
Postać /Opakowanie</v>
      </c>
      <c r="H10" s="51" t="s">
        <v>56</v>
      </c>
      <c r="I10" s="51" t="str">
        <f>B10</f>
        <v>Skład</v>
      </c>
      <c r="J10" s="51" t="s">
        <v>57</v>
      </c>
      <c r="K10" s="51" t="s">
        <v>33</v>
      </c>
      <c r="L10" s="51" t="s">
        <v>34</v>
      </c>
      <c r="M10" s="51" t="s">
        <v>35</v>
      </c>
      <c r="N10" s="51" t="s">
        <v>18</v>
      </c>
    </row>
    <row r="11" spans="1:17" ht="96" customHeight="1">
      <c r="A11" s="52" t="s">
        <v>3</v>
      </c>
      <c r="B11" s="1" t="s">
        <v>100</v>
      </c>
      <c r="C11" s="1" t="s">
        <v>101</v>
      </c>
      <c r="D11" s="1" t="s">
        <v>102</v>
      </c>
      <c r="E11" s="23">
        <v>80</v>
      </c>
      <c r="F11" s="47" t="s">
        <v>61</v>
      </c>
      <c r="G11" s="24" t="s">
        <v>60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  <c r="Q11" s="49"/>
    </row>
    <row r="13" spans="2:6" ht="20.25" customHeight="1">
      <c r="B13" s="69"/>
      <c r="C13" s="69"/>
      <c r="D13" s="69"/>
      <c r="E13" s="69"/>
      <c r="F13" s="69"/>
    </row>
    <row r="14" spans="2:6" ht="15">
      <c r="B14" s="69"/>
      <c r="C14" s="69"/>
      <c r="D14" s="69"/>
      <c r="E14" s="69"/>
      <c r="F14" s="69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L11" sqref="L11"/>
    </sheetView>
  </sheetViews>
  <sheetFormatPr defaultColWidth="9.00390625" defaultRowHeight="12.75"/>
  <cols>
    <col min="1" max="1" width="5.375" style="49" customWidth="1"/>
    <col min="2" max="2" width="31.375" style="49" customWidth="1"/>
    <col min="3" max="3" width="28.00390625" style="49" customWidth="1"/>
    <col min="4" max="4" width="21.125" style="49" customWidth="1"/>
    <col min="5" max="5" width="8.125" style="4" customWidth="1"/>
    <col min="6" max="6" width="10.75390625" style="49" customWidth="1"/>
    <col min="7" max="7" width="28.75390625" style="49" customWidth="1"/>
    <col min="8" max="8" width="22.25390625" style="49" customWidth="1"/>
    <col min="9" max="9" width="30.125" style="49" customWidth="1"/>
    <col min="10" max="10" width="19.875" style="49" customWidth="1"/>
    <col min="11" max="11" width="16.125" style="49" customWidth="1"/>
    <col min="12" max="12" width="15.75390625" style="49" customWidth="1"/>
    <col min="13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DFP.271.86.2021.LS</v>
      </c>
      <c r="N1" s="5" t="s">
        <v>55</v>
      </c>
      <c r="S1" s="3"/>
      <c r="T1" s="3"/>
    </row>
    <row r="2" spans="7:9" ht="15">
      <c r="G2" s="69"/>
      <c r="H2" s="69"/>
      <c r="I2" s="69"/>
    </row>
    <row r="3" ht="15">
      <c r="N3" s="5" t="s">
        <v>58</v>
      </c>
    </row>
    <row r="4" spans="2:17" ht="15">
      <c r="B4" s="46" t="s">
        <v>15</v>
      </c>
      <c r="C4" s="51">
        <v>5</v>
      </c>
      <c r="D4" s="9"/>
      <c r="E4" s="10"/>
      <c r="F4" s="48"/>
      <c r="G4" s="12" t="s">
        <v>20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50" t="s">
        <v>2</v>
      </c>
      <c r="H6" s="84">
        <f>SUM(N11:N11)</f>
        <v>0</v>
      </c>
      <c r="I6" s="85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49"/>
    </row>
    <row r="9" spans="2:17" ht="15">
      <c r="B9" s="46"/>
      <c r="E9" s="19"/>
      <c r="Q9" s="49"/>
    </row>
    <row r="10" spans="1:14" s="46" customFormat="1" ht="74.25" customHeight="1">
      <c r="A10" s="51" t="s">
        <v>40</v>
      </c>
      <c r="B10" s="51" t="s">
        <v>16</v>
      </c>
      <c r="C10" s="51" t="s">
        <v>17</v>
      </c>
      <c r="D10" s="51" t="s">
        <v>53</v>
      </c>
      <c r="E10" s="20" t="s">
        <v>59</v>
      </c>
      <c r="F10" s="47"/>
      <c r="G10" s="51" t="str">
        <f>"Nazwa handlowa /
"&amp;C10&amp;" / 
"&amp;D10</f>
        <v>Nazwa handlowa /
Dawka / 
Postać /Opakowanie</v>
      </c>
      <c r="H10" s="51" t="s">
        <v>56</v>
      </c>
      <c r="I10" s="51" t="str">
        <f>B10</f>
        <v>Skład</v>
      </c>
      <c r="J10" s="51" t="s">
        <v>57</v>
      </c>
      <c r="K10" s="51" t="s">
        <v>33</v>
      </c>
      <c r="L10" s="51" t="s">
        <v>34</v>
      </c>
      <c r="M10" s="51" t="s">
        <v>35</v>
      </c>
      <c r="N10" s="51" t="s">
        <v>18</v>
      </c>
    </row>
    <row r="11" spans="1:17" ht="96" customHeight="1">
      <c r="A11" s="52" t="s">
        <v>3</v>
      </c>
      <c r="B11" s="1" t="s">
        <v>103</v>
      </c>
      <c r="C11" s="1" t="s">
        <v>104</v>
      </c>
      <c r="D11" s="1" t="s">
        <v>105</v>
      </c>
      <c r="E11" s="23">
        <v>450</v>
      </c>
      <c r="F11" s="47" t="s">
        <v>61</v>
      </c>
      <c r="G11" s="24" t="s">
        <v>60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  <c r="Q11" s="49"/>
    </row>
    <row r="13" spans="2:6" ht="20.25" customHeight="1">
      <c r="B13" s="69" t="s">
        <v>106</v>
      </c>
      <c r="C13" s="69"/>
      <c r="D13" s="69"/>
      <c r="E13" s="69"/>
      <c r="F13" s="69"/>
    </row>
    <row r="14" spans="2:6" ht="15">
      <c r="B14" s="69"/>
      <c r="C14" s="69"/>
      <c r="D14" s="69"/>
      <c r="E14" s="69"/>
      <c r="F14" s="69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view="pageBreakPreview" zoomScaleNormal="77" zoomScaleSheetLayoutView="100" zoomScalePageLayoutView="85" workbookViewId="0" topLeftCell="A16">
      <selection activeCell="D14" sqref="D14"/>
    </sheetView>
  </sheetViews>
  <sheetFormatPr defaultColWidth="9.00390625" defaultRowHeight="12.75"/>
  <cols>
    <col min="1" max="1" width="5.375" style="49" customWidth="1"/>
    <col min="2" max="2" width="31.375" style="49" customWidth="1"/>
    <col min="3" max="3" width="28.00390625" style="49" customWidth="1"/>
    <col min="4" max="4" width="21.125" style="49" customWidth="1"/>
    <col min="5" max="5" width="8.125" style="4" customWidth="1"/>
    <col min="6" max="6" width="10.75390625" style="49" customWidth="1"/>
    <col min="7" max="7" width="28.75390625" style="49" customWidth="1"/>
    <col min="8" max="8" width="22.25390625" style="49" customWidth="1"/>
    <col min="9" max="9" width="30.125" style="49" customWidth="1"/>
    <col min="10" max="10" width="19.875" style="49" customWidth="1"/>
    <col min="11" max="11" width="16.125" style="49" customWidth="1"/>
    <col min="12" max="12" width="15.75390625" style="49" customWidth="1"/>
    <col min="13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DFP.271.86.2021.LS</v>
      </c>
      <c r="N1" s="5" t="s">
        <v>55</v>
      </c>
      <c r="S1" s="3"/>
      <c r="T1" s="3"/>
    </row>
    <row r="2" spans="7:9" ht="15">
      <c r="G2" s="69"/>
      <c r="H2" s="69"/>
      <c r="I2" s="69"/>
    </row>
    <row r="3" ht="15">
      <c r="N3" s="5" t="s">
        <v>58</v>
      </c>
    </row>
    <row r="4" spans="2:17" ht="15">
      <c r="B4" s="46" t="s">
        <v>15</v>
      </c>
      <c r="C4" s="51">
        <v>6</v>
      </c>
      <c r="D4" s="9"/>
      <c r="E4" s="10"/>
      <c r="F4" s="48"/>
      <c r="G4" s="12" t="s">
        <v>20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50" t="s">
        <v>2</v>
      </c>
      <c r="H6" s="84">
        <f>SUM(N11:N14)</f>
        <v>0</v>
      </c>
      <c r="I6" s="85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49"/>
    </row>
    <row r="9" spans="2:17" ht="15">
      <c r="B9" s="46"/>
      <c r="E9" s="19"/>
      <c r="Q9" s="49"/>
    </row>
    <row r="10" spans="1:14" s="46" customFormat="1" ht="74.25" customHeight="1">
      <c r="A10" s="51" t="s">
        <v>40</v>
      </c>
      <c r="B10" s="51" t="s">
        <v>16</v>
      </c>
      <c r="C10" s="51" t="s">
        <v>17</v>
      </c>
      <c r="D10" s="51" t="s">
        <v>53</v>
      </c>
      <c r="E10" s="20" t="s">
        <v>59</v>
      </c>
      <c r="F10" s="47"/>
      <c r="G10" s="51" t="str">
        <f>"Nazwa handlowa /
"&amp;C10&amp;" / 
"&amp;D10</f>
        <v>Nazwa handlowa /
Dawka / 
Postać /Opakowanie</v>
      </c>
      <c r="H10" s="51" t="s">
        <v>56</v>
      </c>
      <c r="I10" s="51" t="str">
        <f>B10</f>
        <v>Skład</v>
      </c>
      <c r="J10" s="51" t="s">
        <v>57</v>
      </c>
      <c r="K10" s="51" t="s">
        <v>33</v>
      </c>
      <c r="L10" s="51" t="s">
        <v>34</v>
      </c>
      <c r="M10" s="51" t="s">
        <v>35</v>
      </c>
      <c r="N10" s="51" t="s">
        <v>18</v>
      </c>
    </row>
    <row r="11" spans="1:17" ht="89.25" customHeight="1">
      <c r="A11" s="52" t="s">
        <v>3</v>
      </c>
      <c r="B11" s="1" t="s">
        <v>107</v>
      </c>
      <c r="C11" s="1" t="s">
        <v>108</v>
      </c>
      <c r="D11" s="1" t="s">
        <v>109</v>
      </c>
      <c r="E11" s="23">
        <v>40</v>
      </c>
      <c r="F11" s="47" t="s">
        <v>61</v>
      </c>
      <c r="G11" s="24" t="s">
        <v>60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  <c r="Q11" s="49"/>
    </row>
    <row r="12" spans="1:17" ht="99" customHeight="1">
      <c r="A12" s="52" t="s">
        <v>4</v>
      </c>
      <c r="B12" s="1" t="s">
        <v>110</v>
      </c>
      <c r="C12" s="1" t="s">
        <v>111</v>
      </c>
      <c r="D12" s="1" t="s">
        <v>112</v>
      </c>
      <c r="E12" s="23">
        <v>300</v>
      </c>
      <c r="F12" s="47" t="s">
        <v>61</v>
      </c>
      <c r="G12" s="24" t="s">
        <v>60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  <c r="Q12" s="49"/>
    </row>
    <row r="13" spans="1:17" ht="116.25" customHeight="1">
      <c r="A13" s="52" t="s">
        <v>5</v>
      </c>
      <c r="B13" s="1" t="s">
        <v>113</v>
      </c>
      <c r="C13" s="1" t="s">
        <v>114</v>
      </c>
      <c r="D13" s="1" t="s">
        <v>115</v>
      </c>
      <c r="E13" s="23">
        <v>300</v>
      </c>
      <c r="F13" s="47" t="s">
        <v>61</v>
      </c>
      <c r="G13" s="24" t="s">
        <v>60</v>
      </c>
      <c r="H13" s="24"/>
      <c r="I13" s="24"/>
      <c r="J13" s="25"/>
      <c r="K13" s="24"/>
      <c r="L13" s="24" t="str">
        <f>IF(K13=0,"0,00",IF(K13&gt;0,ROUND(E13/K13,2)))</f>
        <v>0,00</v>
      </c>
      <c r="M13" s="24"/>
      <c r="N13" s="26">
        <f>ROUND(L13*ROUND(M13,2),2)</f>
        <v>0</v>
      </c>
      <c r="Q13" s="49"/>
    </row>
    <row r="14" spans="1:14" ht="110.25" customHeight="1">
      <c r="A14" s="52" t="s">
        <v>6</v>
      </c>
      <c r="B14" s="1" t="s">
        <v>116</v>
      </c>
      <c r="C14" s="1" t="s">
        <v>117</v>
      </c>
      <c r="D14" s="1" t="s">
        <v>118</v>
      </c>
      <c r="E14" s="23">
        <v>50</v>
      </c>
      <c r="F14" s="47" t="s">
        <v>61</v>
      </c>
      <c r="G14" s="24" t="s">
        <v>60</v>
      </c>
      <c r="H14" s="24"/>
      <c r="I14" s="24"/>
      <c r="J14" s="25"/>
      <c r="K14" s="24"/>
      <c r="L14" s="24" t="str">
        <f>IF(K14=0,"0,00",IF(K14&gt;0,ROUND(E14/K14,2)))</f>
        <v>0,00</v>
      </c>
      <c r="M14" s="24"/>
      <c r="N14" s="26">
        <f>ROUND(L14*ROUND(M14,2),2)</f>
        <v>0</v>
      </c>
    </row>
    <row r="16" spans="2:6" ht="20.25" customHeight="1">
      <c r="B16" s="69" t="s">
        <v>106</v>
      </c>
      <c r="C16" s="69"/>
      <c r="D16" s="69"/>
      <c r="E16" s="69"/>
      <c r="F16" s="69"/>
    </row>
    <row r="17" spans="2:6" ht="15">
      <c r="B17" s="69"/>
      <c r="C17" s="69"/>
      <c r="D17" s="69"/>
      <c r="E17" s="69"/>
      <c r="F17" s="69"/>
    </row>
  </sheetData>
  <sheetProtection/>
  <mergeCells count="4">
    <mergeCell ref="G2:I2"/>
    <mergeCell ref="H6:I6"/>
    <mergeCell ref="B16:F16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L11" sqref="L11"/>
    </sheetView>
  </sheetViews>
  <sheetFormatPr defaultColWidth="9.00390625" defaultRowHeight="12.75"/>
  <cols>
    <col min="1" max="1" width="5.375" style="49" customWidth="1"/>
    <col min="2" max="2" width="31.375" style="49" customWidth="1"/>
    <col min="3" max="3" width="28.00390625" style="49" customWidth="1"/>
    <col min="4" max="4" width="21.125" style="49" customWidth="1"/>
    <col min="5" max="5" width="8.125" style="4" customWidth="1"/>
    <col min="6" max="6" width="10.75390625" style="49" customWidth="1"/>
    <col min="7" max="7" width="28.75390625" style="49" customWidth="1"/>
    <col min="8" max="8" width="22.25390625" style="49" customWidth="1"/>
    <col min="9" max="9" width="30.125" style="49" customWidth="1"/>
    <col min="10" max="10" width="19.875" style="49" customWidth="1"/>
    <col min="11" max="11" width="16.125" style="49" customWidth="1"/>
    <col min="12" max="12" width="15.75390625" style="49" customWidth="1"/>
    <col min="13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DFP.271.86.2021.LS</v>
      </c>
      <c r="N1" s="5" t="s">
        <v>55</v>
      </c>
      <c r="S1" s="3"/>
      <c r="T1" s="3"/>
    </row>
    <row r="2" spans="7:9" ht="15">
      <c r="G2" s="69"/>
      <c r="H2" s="69"/>
      <c r="I2" s="69"/>
    </row>
    <row r="3" ht="15">
      <c r="N3" s="5" t="s">
        <v>58</v>
      </c>
    </row>
    <row r="4" spans="2:17" ht="15">
      <c r="B4" s="46" t="s">
        <v>15</v>
      </c>
      <c r="C4" s="51">
        <v>7</v>
      </c>
      <c r="D4" s="9"/>
      <c r="E4" s="10"/>
      <c r="F4" s="48"/>
      <c r="G4" s="12" t="s">
        <v>20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50" t="s">
        <v>2</v>
      </c>
      <c r="H6" s="84">
        <f>SUM(N11:N11)</f>
        <v>0</v>
      </c>
      <c r="I6" s="85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49"/>
    </row>
    <row r="9" spans="2:17" ht="15">
      <c r="B9" s="46"/>
      <c r="E9" s="19"/>
      <c r="Q9" s="49"/>
    </row>
    <row r="10" spans="1:14" s="46" customFormat="1" ht="74.25" customHeight="1">
      <c r="A10" s="51" t="s">
        <v>40</v>
      </c>
      <c r="B10" s="51" t="s">
        <v>16</v>
      </c>
      <c r="C10" s="51" t="s">
        <v>17</v>
      </c>
      <c r="D10" s="51" t="s">
        <v>53</v>
      </c>
      <c r="E10" s="20" t="s">
        <v>59</v>
      </c>
      <c r="F10" s="47"/>
      <c r="G10" s="51" t="str">
        <f>"Nazwa handlowa /
"&amp;C10&amp;" / 
"&amp;D10</f>
        <v>Nazwa handlowa /
Dawka / 
Postać /Opakowanie</v>
      </c>
      <c r="H10" s="51" t="s">
        <v>56</v>
      </c>
      <c r="I10" s="51" t="str">
        <f>B10</f>
        <v>Skład</v>
      </c>
      <c r="J10" s="51" t="s">
        <v>57</v>
      </c>
      <c r="K10" s="51" t="s">
        <v>33</v>
      </c>
      <c r="L10" s="51" t="s">
        <v>34</v>
      </c>
      <c r="M10" s="51" t="s">
        <v>35</v>
      </c>
      <c r="N10" s="51" t="s">
        <v>18</v>
      </c>
    </row>
    <row r="11" spans="1:17" ht="242.25" customHeight="1">
      <c r="A11" s="52" t="s">
        <v>3</v>
      </c>
      <c r="B11" s="1" t="s">
        <v>119</v>
      </c>
      <c r="C11" s="1" t="s">
        <v>120</v>
      </c>
      <c r="D11" s="1" t="s">
        <v>121</v>
      </c>
      <c r="E11" s="23">
        <v>120</v>
      </c>
      <c r="F11" s="47" t="s">
        <v>61</v>
      </c>
      <c r="G11" s="24" t="s">
        <v>60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  <c r="Q11" s="49"/>
    </row>
    <row r="13" spans="2:6" ht="20.25" customHeight="1">
      <c r="B13" s="69" t="s">
        <v>106</v>
      </c>
      <c r="C13" s="69"/>
      <c r="D13" s="69"/>
      <c r="E13" s="69"/>
      <c r="F13" s="69"/>
    </row>
    <row r="14" spans="2:6" ht="15">
      <c r="B14" s="69"/>
      <c r="C14" s="69"/>
      <c r="D14" s="69"/>
      <c r="E14" s="69"/>
      <c r="F14" s="69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Normal="77" zoomScaleSheetLayoutView="100" zoomScalePageLayoutView="85" workbookViewId="0" topLeftCell="A4">
      <selection activeCell="D11" sqref="D11"/>
    </sheetView>
  </sheetViews>
  <sheetFormatPr defaultColWidth="9.00390625" defaultRowHeight="12.75"/>
  <cols>
    <col min="1" max="1" width="5.375" style="49" customWidth="1"/>
    <col min="2" max="2" width="31.375" style="49" customWidth="1"/>
    <col min="3" max="3" width="28.00390625" style="49" customWidth="1"/>
    <col min="4" max="4" width="21.125" style="49" customWidth="1"/>
    <col min="5" max="5" width="8.125" style="4" customWidth="1"/>
    <col min="6" max="6" width="10.75390625" style="49" customWidth="1"/>
    <col min="7" max="7" width="28.75390625" style="49" customWidth="1"/>
    <col min="8" max="8" width="22.25390625" style="49" customWidth="1"/>
    <col min="9" max="9" width="30.125" style="49" customWidth="1"/>
    <col min="10" max="10" width="19.875" style="49" customWidth="1"/>
    <col min="11" max="11" width="16.125" style="49" customWidth="1"/>
    <col min="12" max="12" width="15.75390625" style="49" customWidth="1"/>
    <col min="13" max="14" width="16.00390625" style="49" customWidth="1"/>
    <col min="15" max="15" width="8.00390625" style="49" customWidth="1"/>
    <col min="16" max="16" width="15.875" style="49" customWidth="1"/>
    <col min="17" max="17" width="15.875" style="6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DFP.271.86.2021.LS</v>
      </c>
      <c r="N1" s="5" t="s">
        <v>55</v>
      </c>
      <c r="S1" s="3"/>
      <c r="T1" s="3"/>
    </row>
    <row r="2" spans="7:9" ht="15">
      <c r="G2" s="69"/>
      <c r="H2" s="69"/>
      <c r="I2" s="69"/>
    </row>
    <row r="3" ht="15">
      <c r="N3" s="5" t="s">
        <v>58</v>
      </c>
    </row>
    <row r="4" spans="2:17" ht="15">
      <c r="B4" s="46" t="s">
        <v>15</v>
      </c>
      <c r="C4" s="51">
        <v>8</v>
      </c>
      <c r="D4" s="9"/>
      <c r="E4" s="10"/>
      <c r="F4" s="48"/>
      <c r="G4" s="12" t="s">
        <v>20</v>
      </c>
      <c r="H4" s="48"/>
      <c r="I4" s="9"/>
      <c r="J4" s="48"/>
      <c r="K4" s="48"/>
      <c r="L4" s="48"/>
      <c r="M4" s="48"/>
      <c r="N4" s="48"/>
      <c r="Q4" s="49"/>
    </row>
    <row r="5" spans="2:17" ht="15">
      <c r="B5" s="46"/>
      <c r="C5" s="9"/>
      <c r="D5" s="9"/>
      <c r="E5" s="10"/>
      <c r="F5" s="48"/>
      <c r="G5" s="12"/>
      <c r="H5" s="48"/>
      <c r="I5" s="9"/>
      <c r="J5" s="48"/>
      <c r="K5" s="48"/>
      <c r="L5" s="48"/>
      <c r="M5" s="48"/>
      <c r="N5" s="48"/>
      <c r="Q5" s="49"/>
    </row>
    <row r="6" spans="1:17" ht="15">
      <c r="A6" s="46"/>
      <c r="B6" s="46"/>
      <c r="C6" s="13"/>
      <c r="D6" s="13"/>
      <c r="E6" s="14"/>
      <c r="F6" s="48"/>
      <c r="G6" s="50" t="s">
        <v>2</v>
      </c>
      <c r="H6" s="84">
        <f>SUM(N11:N12)</f>
        <v>0</v>
      </c>
      <c r="I6" s="85"/>
      <c r="Q6" s="49"/>
    </row>
    <row r="7" spans="1:17" ht="15">
      <c r="A7" s="46"/>
      <c r="C7" s="48"/>
      <c r="D7" s="48"/>
      <c r="E7" s="14"/>
      <c r="F7" s="48"/>
      <c r="G7" s="48"/>
      <c r="H7" s="48"/>
      <c r="I7" s="48"/>
      <c r="J7" s="48"/>
      <c r="K7" s="48"/>
      <c r="L7" s="48"/>
      <c r="Q7" s="49"/>
    </row>
    <row r="8" spans="1:17" ht="15">
      <c r="A8" s="46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49"/>
    </row>
    <row r="9" spans="2:17" ht="15">
      <c r="B9" s="46"/>
      <c r="E9" s="19"/>
      <c r="Q9" s="49"/>
    </row>
    <row r="10" spans="1:14" s="46" customFormat="1" ht="74.25" customHeight="1">
      <c r="A10" s="51" t="s">
        <v>40</v>
      </c>
      <c r="B10" s="51" t="s">
        <v>16</v>
      </c>
      <c r="C10" s="51" t="s">
        <v>17</v>
      </c>
      <c r="D10" s="51" t="s">
        <v>53</v>
      </c>
      <c r="E10" s="20" t="s">
        <v>59</v>
      </c>
      <c r="F10" s="47"/>
      <c r="G10" s="51" t="str">
        <f>"Nazwa handlowa /
"&amp;C10&amp;" / 
"&amp;D10</f>
        <v>Nazwa handlowa /
Dawka / 
Postać /Opakowanie</v>
      </c>
      <c r="H10" s="51" t="s">
        <v>56</v>
      </c>
      <c r="I10" s="51" t="str">
        <f>B10</f>
        <v>Skład</v>
      </c>
      <c r="J10" s="51" t="s">
        <v>57</v>
      </c>
      <c r="K10" s="51" t="s">
        <v>33</v>
      </c>
      <c r="L10" s="51" t="s">
        <v>34</v>
      </c>
      <c r="M10" s="51" t="s">
        <v>35</v>
      </c>
      <c r="N10" s="51" t="s">
        <v>18</v>
      </c>
    </row>
    <row r="11" spans="1:17" ht="263.25" customHeight="1">
      <c r="A11" s="52" t="s">
        <v>3</v>
      </c>
      <c r="B11" s="1" t="s">
        <v>122</v>
      </c>
      <c r="C11" s="1" t="s">
        <v>127</v>
      </c>
      <c r="D11" s="1" t="s">
        <v>123</v>
      </c>
      <c r="E11" s="23">
        <v>180</v>
      </c>
      <c r="F11" s="47" t="s">
        <v>61</v>
      </c>
      <c r="G11" s="24" t="s">
        <v>60</v>
      </c>
      <c r="H11" s="24"/>
      <c r="I11" s="24"/>
      <c r="J11" s="25"/>
      <c r="K11" s="24"/>
      <c r="L11" s="24" t="str">
        <f>IF(K11=0,"0,00",IF(K11&gt;0,ROUND(E11/K11,2)))</f>
        <v>0,00</v>
      </c>
      <c r="M11" s="24"/>
      <c r="N11" s="26">
        <f>ROUND(L11*ROUND(M11,2),2)</f>
        <v>0</v>
      </c>
      <c r="Q11" s="49"/>
    </row>
    <row r="12" spans="1:17" ht="155.25" customHeight="1">
      <c r="A12" s="52" t="s">
        <v>4</v>
      </c>
      <c r="B12" s="1" t="s">
        <v>124</v>
      </c>
      <c r="C12" s="1" t="s">
        <v>125</v>
      </c>
      <c r="D12" s="1" t="s">
        <v>126</v>
      </c>
      <c r="E12" s="23">
        <v>30</v>
      </c>
      <c r="F12" s="47" t="s">
        <v>61</v>
      </c>
      <c r="G12" s="24" t="s">
        <v>60</v>
      </c>
      <c r="H12" s="24"/>
      <c r="I12" s="24"/>
      <c r="J12" s="25"/>
      <c r="K12" s="24"/>
      <c r="L12" s="24" t="str">
        <f>IF(K12=0,"0,00",IF(K12&gt;0,ROUND(E12/K12,2)))</f>
        <v>0,00</v>
      </c>
      <c r="M12" s="24"/>
      <c r="N12" s="26">
        <f>ROUND(L12*ROUND(M12,2),2)</f>
        <v>0</v>
      </c>
      <c r="Q12" s="49"/>
    </row>
    <row r="14" spans="2:6" ht="20.25" customHeight="1">
      <c r="B14" s="69" t="s">
        <v>106</v>
      </c>
      <c r="C14" s="69"/>
      <c r="D14" s="69"/>
      <c r="E14" s="69"/>
      <c r="F14" s="69"/>
    </row>
    <row r="15" spans="2:6" ht="15">
      <c r="B15" s="69"/>
      <c r="C15" s="69"/>
      <c r="D15" s="69"/>
      <c r="E15" s="69"/>
      <c r="F15" s="69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Łukasz Sendo</cp:lastModifiedBy>
  <cp:lastPrinted>2021-09-27T09:30:27Z</cp:lastPrinted>
  <dcterms:created xsi:type="dcterms:W3CDTF">2003-05-16T10:10:29Z</dcterms:created>
  <dcterms:modified xsi:type="dcterms:W3CDTF">2021-09-27T09:30:39Z</dcterms:modified>
  <cp:category/>
  <cp:version/>
  <cp:contentType/>
  <cp:contentStatus/>
</cp:coreProperties>
</file>