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firstSheet="21" activeTab="2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>
    <definedName name="_xlnm.Print_Area" localSheetId="1">'część (1)'!$A$1:$N$16</definedName>
    <definedName name="_xlnm.Print_Area" localSheetId="10">'część (10)'!$A$1:$N$15</definedName>
    <definedName name="_xlnm.Print_Area" localSheetId="11">'część (11)'!$A$1:$N$15</definedName>
    <definedName name="_xlnm.Print_Area" localSheetId="12">'część (12)'!$A$1:$N$23</definedName>
    <definedName name="_xlnm.Print_Area" localSheetId="13">'część (13)'!$A$1:$N$13</definedName>
    <definedName name="_xlnm.Print_Area" localSheetId="14">'część (14)'!$A$1:$N$15</definedName>
    <definedName name="_xlnm.Print_Area" localSheetId="15">'część (15)'!$A$1:$N$14</definedName>
    <definedName name="_xlnm.Print_Area" localSheetId="16">'część (16)'!$A$1:$N$13</definedName>
    <definedName name="_xlnm.Print_Area" localSheetId="17">'część (17)'!$A$1:$N$13</definedName>
    <definedName name="_xlnm.Print_Area" localSheetId="18">'część (18)'!$A$1:$N$12</definedName>
    <definedName name="_xlnm.Print_Area" localSheetId="19">'część (19)'!$A$1:$N$13</definedName>
    <definedName name="_xlnm.Print_Area" localSheetId="2">'część (2)'!$A$1:$N$15</definedName>
    <definedName name="_xlnm.Print_Area" localSheetId="20">'część (20)'!$A$1:$N$12</definedName>
    <definedName name="_xlnm.Print_Area" localSheetId="21">'część (21)'!$A$1:$N$15</definedName>
    <definedName name="_xlnm.Print_Area" localSheetId="22">'część (22)'!$A$1:$N$14</definedName>
    <definedName name="_xlnm.Print_Area" localSheetId="23">'część (23)'!$A$1:$N$13</definedName>
    <definedName name="_xlnm.Print_Area" localSheetId="24">'część (24)'!$A$1:$N$12</definedName>
    <definedName name="_xlnm.Print_Area" localSheetId="25">'część (25)'!$A$1:$N$12</definedName>
    <definedName name="_xlnm.Print_Area" localSheetId="26">'część (26)'!$A$1:$N$15</definedName>
    <definedName name="_xlnm.Print_Area" localSheetId="27">'część (27)'!$A$1:$N$12</definedName>
    <definedName name="_xlnm.Print_Area" localSheetId="28">'część (28)'!$A$1:$N$14</definedName>
    <definedName name="_xlnm.Print_Area" localSheetId="29">'część (29)'!$A$1:$N$12</definedName>
    <definedName name="_xlnm.Print_Area" localSheetId="3">'część (3)'!$A$1:$N$18</definedName>
    <definedName name="_xlnm.Print_Area" localSheetId="30">'część (30)'!$A$1:$N$13</definedName>
    <definedName name="_xlnm.Print_Area" localSheetId="31">'część (31)'!$A$1:$N$16</definedName>
    <definedName name="_xlnm.Print_Area" localSheetId="32">'część (32)'!$A$1:$N$13</definedName>
    <definedName name="_xlnm.Print_Area" localSheetId="33">'część (33)'!$A$1:$N$13</definedName>
    <definedName name="_xlnm.Print_Area" localSheetId="34">'część (34)'!$A$1:$N$14</definedName>
    <definedName name="_xlnm.Print_Area" localSheetId="35">'część (35)'!$A$1:$N$12</definedName>
    <definedName name="_xlnm.Print_Area" localSheetId="36">'część (36)'!$A$1:$N$36</definedName>
    <definedName name="_xlnm.Print_Area" localSheetId="37">'część (37)'!$A$1:$N$12</definedName>
    <definedName name="_xlnm.Print_Area" localSheetId="38">'część (38)'!$A$1:$N$12</definedName>
    <definedName name="_xlnm.Print_Area" localSheetId="39">'część (39)'!$A$1:$N$13</definedName>
    <definedName name="_xlnm.Print_Area" localSheetId="4">'część (4)'!$A$1:$N$18</definedName>
    <definedName name="_xlnm.Print_Area" localSheetId="40">'część (40)'!$A$1:$N$13</definedName>
    <definedName name="_xlnm.Print_Area" localSheetId="41">'część (41)'!$A$1:$N$13</definedName>
    <definedName name="_xlnm.Print_Area" localSheetId="42">'część (42)'!$A$1:$N$16</definedName>
    <definedName name="_xlnm.Print_Area" localSheetId="44">'część (44)'!$A$1:$N$12</definedName>
    <definedName name="_xlnm.Print_Area" localSheetId="45">'część (45)'!$A$1:$O$16</definedName>
    <definedName name="_xlnm.Print_Area" localSheetId="46">'część (46)'!$A$1:$N$13</definedName>
    <definedName name="_xlnm.Print_Area" localSheetId="47">'część (47)'!$A$1:$N$15</definedName>
    <definedName name="_xlnm.Print_Area" localSheetId="48">'część (48)'!$A$1:$N$13</definedName>
    <definedName name="_xlnm.Print_Area" localSheetId="49">'część (49)'!$A$1:$N$17</definedName>
    <definedName name="_xlnm.Print_Area" localSheetId="5">'część (5)'!$A$1:$N$16</definedName>
    <definedName name="_xlnm.Print_Area" localSheetId="50">'część (50)'!$A$1:$N$14</definedName>
    <definedName name="_xlnm.Print_Area" localSheetId="51">'część (51)'!$A$1:$N$14</definedName>
    <definedName name="_xlnm.Print_Area" localSheetId="52">'część (52)'!$A$1:$N$13</definedName>
    <definedName name="_xlnm.Print_Area" localSheetId="53">'część (53)'!$A$1:$N$12</definedName>
    <definedName name="_xlnm.Print_Area" localSheetId="54">'część (54)'!$A$1:$N$58</definedName>
    <definedName name="_xlnm.Print_Area" localSheetId="55">'część (55)'!$A$1:$N$13</definedName>
    <definedName name="_xlnm.Print_Area" localSheetId="56">'część (56)'!$A$1:$N$13</definedName>
    <definedName name="_xlnm.Print_Area" localSheetId="57">'część (57)'!$A$1:$N$21</definedName>
    <definedName name="_xlnm.Print_Area" localSheetId="58">'część (58)'!$A$1:$N$15</definedName>
    <definedName name="_xlnm.Print_Area" localSheetId="59">'część (59)'!$A$1:$N$13</definedName>
    <definedName name="_xlnm.Print_Area" localSheetId="6">'część (6)'!$A$1:$N$16</definedName>
    <definedName name="_xlnm.Print_Area" localSheetId="60">'część (60)'!$A$1:$N$13</definedName>
    <definedName name="_xlnm.Print_Area" localSheetId="61">'część (61)'!$A$1:$N$13</definedName>
    <definedName name="_xlnm.Print_Area" localSheetId="62">'część (62)'!$A$1:$N$16</definedName>
    <definedName name="_xlnm.Print_Area" localSheetId="63">'część (63)'!$A$1:$N$13</definedName>
    <definedName name="_xlnm.Print_Area" localSheetId="64">'część (64)'!$A$1:$N$13</definedName>
    <definedName name="_xlnm.Print_Area" localSheetId="7">'część (7)'!$A$1:$N$19</definedName>
    <definedName name="_xlnm.Print_Area" localSheetId="8">'część (8)'!$A$1:$N$15</definedName>
    <definedName name="_xlnm.Print_Area" localSheetId="9">'część (9)'!$A$1:$N$14</definedName>
    <definedName name="_xlnm.Print_Area" localSheetId="0">'formularz oferty'!$A$1:$E$117</definedName>
  </definedNames>
  <calcPr fullCalcOnLoad="1"/>
</workbook>
</file>

<file path=xl/sharedStrings.xml><?xml version="1.0" encoding="utf-8"?>
<sst xmlns="http://schemas.openxmlformats.org/spreadsheetml/2006/main" count="2328" uniqueCount="627">
  <si>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</si>
  <si>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</si>
  <si>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</si>
  <si>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</si>
  <si>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</si>
  <si>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</si>
  <si>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</si>
  <si>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</si>
  <si>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</si>
  <si>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</si>
  <si>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</si>
  <si>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</si>
  <si>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</si>
  <si>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</si>
  <si>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</si>
  <si>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</si>
  <si>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</si>
  <si>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</si>
  <si>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</si>
  <si>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</si>
  <si>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</si>
  <si>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</si>
  <si>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</si>
  <si>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</si>
  <si>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</si>
  <si>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</si>
  <si>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</si>
  <si>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</si>
  <si>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</si>
  <si>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</si>
  <si>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</si>
  <si>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</si>
  <si>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</si>
  <si>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</si>
  <si>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</si>
  <si>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</si>
  <si>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</si>
  <si>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</si>
  <si>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</si>
  <si>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</si>
  <si>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</si>
  <si>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</si>
  <si>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</si>
  <si>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</si>
  <si>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</si>
  <si>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</si>
  <si>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</si>
  <si>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</si>
  <si>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</si>
  <si>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</si>
  <si>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</si>
  <si>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</si>
  <si>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</si>
  <si>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</si>
  <si>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</si>
  <si>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</si>
  <si>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</si>
  <si>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</si>
  <si>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</si>
  <si>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</si>
  <si>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</si>
  <si>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</si>
  <si>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</si>
  <si>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</si>
  <si>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</si>
  <si>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</si>
  <si>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</si>
  <si>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</si>
  <si>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</si>
  <si>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</si>
  <si>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</si>
  <si>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</si>
  <si>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</si>
  <si>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</si>
  <si>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</si>
  <si>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</si>
  <si>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</si>
  <si>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</si>
  <si>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</si>
  <si>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</si>
  <si>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</si>
  <si>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</si>
  <si>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</si>
  <si>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</si>
  <si>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</si>
  <si>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</si>
  <si>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</si>
  <si>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</si>
  <si>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</si>
  <si>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</si>
  <si>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</si>
  <si>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</si>
  <si>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</si>
  <si>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</si>
  <si>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</si>
  <si>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</si>
  <si>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</si>
  <si>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</si>
  <si>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</si>
  <si>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</si>
  <si>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</si>
  <si>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</si>
  <si>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</si>
  <si>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</si>
  <si>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</si>
  <si>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</si>
  <si>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</si>
  <si>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</si>
  <si>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</si>
  <si>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</si>
  <si>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</si>
  <si>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</si>
  <si>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</si>
  <si>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</si>
  <si>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</si>
  <si>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</si>
  <si>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</si>
  <si>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</si>
  <si>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</si>
  <si>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</si>
  <si>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100 mg</t>
  </si>
  <si>
    <t>Postać/Opakowanie</t>
  </si>
  <si>
    <t>1 g</t>
  </si>
  <si>
    <t>koncentrat do sporządzania roztworu do infuzji, fiol.</t>
  </si>
  <si>
    <t xml:space="preserve">Ilość </t>
  </si>
  <si>
    <t>400 mg</t>
  </si>
  <si>
    <t>50 mg</t>
  </si>
  <si>
    <t>40 mg</t>
  </si>
  <si>
    <t>postać stała doustna</t>
  </si>
  <si>
    <t>stała postać doustna</t>
  </si>
  <si>
    <t>80 mg</t>
  </si>
  <si>
    <t>160 mg</t>
  </si>
  <si>
    <t>roztwór do wstrz.</t>
  </si>
  <si>
    <t>10 mg</t>
  </si>
  <si>
    <t>25 mg</t>
  </si>
  <si>
    <t>Postać / Opakowanie</t>
  </si>
  <si>
    <t>* wymagany jeden podmiot odpowiedzialny</t>
  </si>
  <si>
    <t xml:space="preserve">Nazwa handlowa:
Dawka:
Postać/ Opakowanie:
</t>
  </si>
  <si>
    <t>*wymagany jeden podmiot odpowiedzialny</t>
  </si>
  <si>
    <t>200 mg</t>
  </si>
  <si>
    <r>
      <t xml:space="preserve">Podmiot Odpowiedzialny
</t>
    </r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</si>
  <si>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</si>
  <si>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</si>
  <si>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</si>
  <si>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</si>
  <si>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* wykaz C Obwieszczenia MZ aktualny na dzień składania oferty</t>
  </si>
  <si>
    <t>1000 mg</t>
  </si>
  <si>
    <t>Wymiary</t>
  </si>
  <si>
    <t xml:space="preserve">Postać/Opakowanie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</si>
  <si>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</si>
  <si>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</si>
  <si>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</si>
  <si>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</si>
  <si>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część 59</t>
  </si>
  <si>
    <t>część 60</t>
  </si>
  <si>
    <t>część 61</t>
  </si>
  <si>
    <t>część 62</t>
  </si>
  <si>
    <t>część 63</t>
  </si>
  <si>
    <t>część 64</t>
  </si>
  <si>
    <t>500 mg</t>
  </si>
  <si>
    <t xml:space="preserve">Podmiot Odpowiedzialny </t>
  </si>
  <si>
    <t>Ilość opakowań</t>
  </si>
  <si>
    <t xml:space="preserve">* wymagany jeden podmiot odpowiedzialny </t>
  </si>
  <si>
    <t xml:space="preserve">2. </t>
  </si>
  <si>
    <t xml:space="preserve">roztwór do wstrz. </t>
  </si>
  <si>
    <t xml:space="preserve">Kod EAN </t>
  </si>
  <si>
    <t>5 mg</t>
  </si>
  <si>
    <t xml:space="preserve">Oferowana ilość opakowań jednostkowych </t>
  </si>
  <si>
    <t xml:space="preserve">Cena brutto jednego opakowania </t>
  </si>
  <si>
    <t xml:space="preserve">1. </t>
  </si>
  <si>
    <t xml:space="preserve">*wymagany jeden podmiot odpowiedzialny </t>
  </si>
  <si>
    <t>250 mg</t>
  </si>
  <si>
    <t>tabletki dojelitowe</t>
  </si>
  <si>
    <t>Moxifloxacinum</t>
  </si>
  <si>
    <t>30 mg</t>
  </si>
  <si>
    <t xml:space="preserve">3. </t>
  </si>
  <si>
    <t xml:space="preserve">sztuk </t>
  </si>
  <si>
    <t xml:space="preserve">4. </t>
  </si>
  <si>
    <t>20 mg</t>
  </si>
  <si>
    <t xml:space="preserve"> *wymagany jeden podmiot odpowiedzialny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</si>
  <si>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</si>
  <si>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</si>
  <si>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</si>
  <si>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</si>
  <si>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</si>
  <si>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</si>
  <si>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Cena brutto jednego opakowania jednostkowego </t>
  </si>
  <si>
    <t xml:space="preserve">Podmiot odpowiedzialny </t>
  </si>
  <si>
    <t>maść: tuba 15 g</t>
  </si>
  <si>
    <t>Podmiot odpowiedzialny</t>
  </si>
  <si>
    <t xml:space="preserve">Ilosć sztuk w opakowaniu jednostkowym </t>
  </si>
  <si>
    <t xml:space="preserve">11. </t>
  </si>
  <si>
    <t>*wymagany jeden podmiot odpowiedzialny w przypadku tej samej substancji czynnej</t>
  </si>
  <si>
    <t xml:space="preserve">Ilość sztuk w opakowaniu jednostkowym </t>
  </si>
  <si>
    <t xml:space="preserve">Oferowana ilość jednostkowych opakowań </t>
  </si>
  <si>
    <t>szt.</t>
  </si>
  <si>
    <t>Nazwa handlowa:
Wymiary:
Postać/ Opakowanie:</t>
  </si>
  <si>
    <t>3 g</t>
  </si>
  <si>
    <t>5 g</t>
  </si>
  <si>
    <t>Butelka plastikowa: płyn 200 ml.</t>
  </si>
  <si>
    <t>Ilość.</t>
  </si>
  <si>
    <t>Kod EAN (jeśli dotyczy)</t>
  </si>
  <si>
    <t>DFP.271.106.2019.KK</t>
  </si>
  <si>
    <t>Dostawa produktów leczniczych, wyrobów medycznych dietetycznych środków specjalnego przeznaczenia medycznego, suplementów diety, smoczków i artykułów dla niemowląt do Apteki Szpitala Uniwersyteckiego w Krakowie.</t>
  </si>
  <si>
    <t>Oświadczamy, że oferowane przez nas w części: 36 (poz. 1, 17), 47, 50 (poz. 1), 51, 61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</si>
  <si>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Oświadczamy, że oferowane przez nas w części 36 (poz. 2,15) suplementy diety są dopuszczone do obrotu na zasadach określonych w ustawie o bezpieczeństwie żywności i żywienia. Jednocześnie oświadczamy, że na każdorazowe wezwanie Zamawiającego przedstawimy dokumenty dopuszczające do obrotu na terenie Polski. (dotyczy wykonawców oferujących suplementy diety).</t>
  </si>
  <si>
    <t>Oświadczamy, że oferowane przez nas w części: 36 (poz. 21), 48, 49, 62-64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</si>
  <si>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Pemetrexed* ^ **</t>
  </si>
  <si>
    <t>proszek do sporządzania koncentratu roztworu do infuzji ; fiol.</t>
  </si>
  <si>
    <t>^ wymagane oświadczenie producenta oferowanego produktu leczniczego o gęstości roztworu po rekonstytucji</t>
  </si>
  <si>
    <t>^wykaz C Obwieszczenia Ministra Zdrowia aktualny na dzień składania oferty</t>
  </si>
  <si>
    <t>** wymagane oświadczenie producenta oferowanego produktu leczniczego o gęstości roztworu po rekonstytucji</t>
  </si>
  <si>
    <t>Mitomycinum * ^</t>
  </si>
  <si>
    <t xml:space="preserve"> 20 mg</t>
  </si>
  <si>
    <t xml:space="preserve">proszek do sporządzania roztworu do wstrzykiwań, fiol. </t>
  </si>
  <si>
    <t>Doxorubicini hydrochloridum  * ^ ^^ #</t>
  </si>
  <si>
    <t>2mg/ml, 5ml</t>
  </si>
  <si>
    <t>roztwór do wstrz. lub koncentrat do sporządzania roztworu do infuzji, fiol.</t>
  </si>
  <si>
    <t>Doxorubicini hydrochloridum * ^ ^^ #</t>
  </si>
  <si>
    <t>2mg/ml, 25ml</t>
  </si>
  <si>
    <t xml:space="preserve"> 2 mg/ml, 100ml </t>
  </si>
  <si>
    <t>^wykaz C Obwieszczenia MZ aktualny na dzień składania oferty</t>
  </si>
  <si>
    <t>^ wykaz C Obwieszczenia MZ aktualny na dzień składania oferty</t>
  </si>
  <si>
    <t># okres ważności po pierwszym otwarciu fiolki powyżej 24 godzin potwierdzony w CHPL</t>
  </si>
  <si>
    <t>^^ wymagane oświadczenie podmiotu odpowiedzialnego o gęstości roztworu</t>
  </si>
  <si>
    <t>Koncentrat do sporz. roztworu do infuzji, 1 fiolkowy</t>
  </si>
  <si>
    <t>** wymagany jeden podmiot odpowiedzialny</t>
  </si>
  <si>
    <t>^^ oświadczenie podmiotu odpowiedzialnego  oferowanego produktu leczniczego o gęstości roztworu</t>
  </si>
  <si>
    <t>*wymagane aby okres ważności fiolki po pierwszym otwaciu wynosił minimum 24 godziny -  informacje muszą być zawarte w Charakterystyce Produktu Leczniczego</t>
  </si>
  <si>
    <t>Vinorelbinum^ ^^</t>
  </si>
  <si>
    <t>10 mg/ml; 1ml</t>
  </si>
  <si>
    <t>10 mg/ml; 5ml</t>
  </si>
  <si>
    <t>^^ oświadczenie podmiotu odpowiedzialnego oferowanego produktu leczniczego o gęstości roztworu</t>
  </si>
  <si>
    <t>Docetaxel ^^ ** ^ *</t>
  </si>
  <si>
    <t>2 mg/ml; 10ml</t>
  </si>
  <si>
    <t>koncentrat do sporządzania roztworu do infuzji</t>
  </si>
  <si>
    <t># wskazania m.in. w leczeniu pacjentów z progresją szpiczaka mnogiego w terapii skojarzonej z bortezomibem, którzy wcześniej otrzymali co najmniej jeden rzut leczenia i którzy już zostali poddani transplantacji szpiku lub się do niej nie kwalifikują.</t>
  </si>
  <si>
    <t>Chlorowodorek doksorubicyny w pegylowanych liposomach ^ ^^ #</t>
  </si>
  <si>
    <t>**wykaz C Obwieszczenia Ministra Zdrowia aktualny na dzień składania oferty</t>
  </si>
  <si>
    <t>10mg/ml; 5 ml</t>
  </si>
  <si>
    <t xml:space="preserve"> roztwór do wstrzykiwań i infuzji, fiol</t>
  </si>
  <si>
    <t>10mg/ml; 10 ml</t>
  </si>
  <si>
    <t>10mg/ml; 20 ml</t>
  </si>
  <si>
    <t>10mg/ml; 35 ml</t>
  </si>
  <si>
    <t>10mg/ml; 50 ml</t>
  </si>
  <si>
    <t>10mg/ml; 100 ml</t>
  </si>
  <si>
    <t>Filgrastim* ^</t>
  </si>
  <si>
    <t xml:space="preserve">30 mln j.m.
/0,5 ml </t>
  </si>
  <si>
    <t>roztwór do wstrzykiwań lub infuzji, amp-strzyk</t>
  </si>
  <si>
    <t>48 mln j.m.
/0,8 ml lub 0,5 ml</t>
  </si>
  <si>
    <t>* Wymagany jeden podmiot odpowiedzialny</t>
  </si>
  <si>
    <t>Mesnum^</t>
  </si>
  <si>
    <t xml:space="preserve">100mg/ml;4 ml </t>
  </si>
  <si>
    <t>roztwór do wstrzykiwań, amp.</t>
  </si>
  <si>
    <t>Acidum
levofolinicum^ *</t>
  </si>
  <si>
    <t>roztwór do
wstrzykiwań lub
infuzji; fiol.</t>
  </si>
  <si>
    <t>450 mg</t>
  </si>
  <si>
    <t>Ciclosporinum*</t>
  </si>
  <si>
    <t>kaps. miękkie</t>
  </si>
  <si>
    <t>Aciclovirum*</t>
  </si>
  <si>
    <t>800 mg</t>
  </si>
  <si>
    <t>Insulinum degludecum^</t>
  </si>
  <si>
    <t>100 j./ml</t>
  </si>
  <si>
    <t>roztwór do wstrzykiwań,  3ml wkład</t>
  </si>
  <si>
    <t>Levothyroxinum natricum, bez lactozy* ^^</t>
  </si>
  <si>
    <t>50 mcg</t>
  </si>
  <si>
    <t>75 mcg</t>
  </si>
  <si>
    <t>100 mcg</t>
  </si>
  <si>
    <t>Mesalazinum</t>
  </si>
  <si>
    <t>Metoprololi tartras</t>
  </si>
  <si>
    <t>^^opakowanie nie większe niż 60 szt</t>
  </si>
  <si>
    <t xml:space="preserve">^ 5 sztuk w opakowaniu </t>
  </si>
  <si>
    <t>Ketoprofenum</t>
  </si>
  <si>
    <t>Acidum mycophenolicum*</t>
  </si>
  <si>
    <t>180 mg</t>
  </si>
  <si>
    <t xml:space="preserve">tabl. powl. dojelitowe </t>
  </si>
  <si>
    <t>360 mg</t>
  </si>
  <si>
    <t>Levetiracetam*</t>
  </si>
  <si>
    <t>Fentanylum</t>
  </si>
  <si>
    <t>50 mcg/ml; 10 ml</t>
  </si>
  <si>
    <t>roztwór do
wstrzykiwań; amp.</t>
  </si>
  <si>
    <t>Alprazolamum</t>
  </si>
  <si>
    <t>0,5 mg</t>
  </si>
  <si>
    <t>Temazepamum</t>
  </si>
  <si>
    <t>Bivalirudinum</t>
  </si>
  <si>
    <t>proszek do sporządzania koncentratu roztworu do wstrzykiwań lub infuzji, amp.</t>
  </si>
  <si>
    <t>Acidum 5-
aminolevulinicum
hydrochloridum</t>
  </si>
  <si>
    <t>30 mg/ml, 50 ml</t>
  </si>
  <si>
    <t>proszek do sporządzania
roztworu doustnego fiolka 1,5 g</t>
  </si>
  <si>
    <t>Białka osocza ludzkiego</t>
  </si>
  <si>
    <t>45-70 mg/ml, 200 ml</t>
  </si>
  <si>
    <t>roztwór do infuzji, do zakupu: 1 worek 200 ml (grupa krwi A), 1 worek 200 ml (grupa krwi AB), 1 worek 200 ml (grupa krwi 0),  1 worek 200 ml (grupa krwi B)</t>
  </si>
  <si>
    <t>Vinorelbinum* ^</t>
  </si>
  <si>
    <t>kaps</t>
  </si>
  <si>
    <t>^ wymagany jeden podmiot odpowiedzialny</t>
  </si>
  <si>
    <t>Ibuprofenum*</t>
  </si>
  <si>
    <t xml:space="preserve">400 mg </t>
  </si>
  <si>
    <t>roztwór do infuzji, pojemnik 100 ml</t>
  </si>
  <si>
    <t xml:space="preserve">600 mg </t>
  </si>
  <si>
    <t>250 ml</t>
  </si>
  <si>
    <t>płyn wziewny w bezpiecznym opakowaniu z tworzywa sztucznego lub aluminium, ze szczelnym systemem napełniania parownika</t>
  </si>
  <si>
    <t>Betamethasone</t>
  </si>
  <si>
    <t>4 mg/ml</t>
  </si>
  <si>
    <t>Anidulafungin</t>
  </si>
  <si>
    <t>Iodixanolum*</t>
  </si>
  <si>
    <t>652 mg/ml; 100ml</t>
  </si>
  <si>
    <t>roztwór do
wstrzykiwań, butelka</t>
  </si>
  <si>
    <t>652 mg/ml; 200ml</t>
  </si>
  <si>
    <t>652 mg/ml; 500ml</t>
  </si>
  <si>
    <t>Basiliximab</t>
  </si>
  <si>
    <t>proszek i rozpuszczalnik do sporządzania roztworu do wstrzykiwań lub infuzji, 1 fiol. 20 mg proszku + 1 amp. 5 ml rozp.</t>
  </si>
  <si>
    <t>Cytomegalovirus immunoglobulin ^^</t>
  </si>
  <si>
    <t>100 j.m./ml, 10 ml</t>
  </si>
  <si>
    <t>roztwór do wlewu doż.</t>
  </si>
  <si>
    <t>Immunoglobulins human</t>
  </si>
  <si>
    <t>1 ml zawiera : 50 mg białka (co najmniej 95% immunoglobuliny ludzkiej) w tym 6 mg IgM, 6 mg IgA, 38 mg IgG</t>
  </si>
  <si>
    <t>roztwór do wlewu doż. ;10 ml</t>
  </si>
  <si>
    <t>^^ import docelowy</t>
  </si>
  <si>
    <t>Immunoglobulinum humanum tetanicum</t>
  </si>
  <si>
    <t>250 j.m. / ml, 1 ml</t>
  </si>
  <si>
    <t>roztwór do wstrzykiwań; amp.-strzyk.</t>
  </si>
  <si>
    <t>Pipecuronii bromidum</t>
  </si>
  <si>
    <t>4 mg</t>
  </si>
  <si>
    <t>proszek i rozpuszczalnik do sporządzania roztworu do wstrzykiwań; fiol. proszku + rozp.</t>
  </si>
  <si>
    <t>Dexmedetomidinum*</t>
  </si>
  <si>
    <t>200 mcg</t>
  </si>
  <si>
    <t>koncentrat do sporządzania roztworu do infuzji, fiol**</t>
  </si>
  <si>
    <t>400 mcg</t>
  </si>
  <si>
    <t>koncentrat do sporządzania roztworu do infuzji, fiol.**</t>
  </si>
  <si>
    <t>1mg</t>
  </si>
  <si>
    <t>** opakowanie jednostkowe nie większe niż 5 szt</t>
  </si>
  <si>
    <t>Lopinavir + Ritonavir</t>
  </si>
  <si>
    <t>200 mg
+ 50 mg</t>
  </si>
  <si>
    <t>Emtricitabine
+ Tenofovir disoproxil
fumarate</t>
  </si>
  <si>
    <t>200 mg
+ 245 mg</t>
  </si>
  <si>
    <t>Darunavirum</t>
  </si>
  <si>
    <t>tabletki powlekane ^</t>
  </si>
  <si>
    <t>Ritonavirum</t>
  </si>
  <si>
    <t>^ opakowanie nie wieksze niż 30 szt</t>
  </si>
  <si>
    <t>Alprostadilum</t>
  </si>
  <si>
    <t>500 mcg/ml; 1 ml</t>
  </si>
  <si>
    <t>roztwór do wstrzykiwań</t>
  </si>
  <si>
    <t>Mleko początkowe, hipoalergiczne, przeznaczone głównie dla niemowląt do 6 miesiąca życia, białka typu OPTI PRO HA , LC PUFA (długołańcuchowe wielonienasycone kwasy tłuszczowe),  tauryna oraz nukleotydy, laktoza, stosunek białka serwatkowego do kazeiny wynosi 70/30</t>
  </si>
  <si>
    <t>Białko 1,27 g/100 ml (hydrolizat białek serwatkowych o częściowym stopniu hydrolizy). Tł. 3,4 g/100 ml (kwas linolowy 0,54 g/100 ml, α-linolenowy 65,4 mg/100 ml, ARA 7,9 mg/100 ml, DHA 7,9 mg/100 ml). Węglowodany 7,83 g/100 ml (wyłącznie laktoza). Witaminy. Skł. min. (w tym Ca : P = 1,8; Fe 690 mg/100 ml). Wzbogacony w karnitynę, taurynę, cholinę, inozytol, nukleotydy oraz aktywne kultury pałeczek Bifidoacterium Bb12. 67 kcal/100 ml</t>
  </si>
  <si>
    <t>90 ml, butelka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</si>
  <si>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</si>
  <si>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</si>
  <si>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</si>
  <si>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</si>
  <si>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</si>
  <si>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</si>
  <si>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</si>
  <si>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</si>
  <si>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</si>
  <si>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</si>
  <si>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100 milionów żywych, aktywnych pałeczek z gatunku Lactobacillus reuteri Protectis w 5 kroplach, olej słonecznikowy, olej trójglicerydowy C8-C10 o łańcuchach średniej długości, dwutlenek silikonu</t>
  </si>
  <si>
    <t>100 milionów żywych, aktywnych pałeczek z gatunku Lactobacillus reuteri Protectis w 5 kroplach; 5 ml</t>
  </si>
  <si>
    <t>krople probiotyczne dla dzieci</t>
  </si>
  <si>
    <t>Aluminii acetotartras</t>
  </si>
  <si>
    <t>tabl</t>
  </si>
  <si>
    <t>Apixabanum</t>
  </si>
  <si>
    <t>2,5 mg</t>
  </si>
  <si>
    <t>tabletki powlekane</t>
  </si>
  <si>
    <t>Acidum salicylicum +
Flumetasonum</t>
  </si>
  <si>
    <t>(30 mg
+ 0,2 mg)/g, 15 g</t>
  </si>
  <si>
    <t>Barii sulfas</t>
  </si>
  <si>
    <t>1 g/ml;  200 ml</t>
  </si>
  <si>
    <t>zawiesina doustna i doodbytnicza</t>
  </si>
  <si>
    <t>Biperiden lactate</t>
  </si>
  <si>
    <t>5 mg/ml; 1 ml</t>
  </si>
  <si>
    <t>Bisacodylum</t>
  </si>
  <si>
    <t xml:space="preserve">tabl. dojelitowe </t>
  </si>
  <si>
    <t>Bisoprololum***</t>
  </si>
  <si>
    <t>1,25mg</t>
  </si>
  <si>
    <t>Cabergolinum</t>
  </si>
  <si>
    <t>Denotivirum</t>
  </si>
  <si>
    <t>30 mg/g; 3 g</t>
  </si>
  <si>
    <t>krem: tuba 3 g</t>
  </si>
  <si>
    <t>Dimeticonum</t>
  </si>
  <si>
    <t>980 mg /g, 5g</t>
  </si>
  <si>
    <t>krople doustne, fl.</t>
  </si>
  <si>
    <t>Fluocinoloni acetonidum</t>
  </si>
  <si>
    <t>0,25 mg/g; 15 g</t>
  </si>
  <si>
    <t>maść:  tuba 15 g</t>
  </si>
  <si>
    <t xml:space="preserve"> Lactobacillus rhamnosus GG 1 mld bakterii Białko 0,6 mg Węglowodany 1 mg Tłuszcz 221 mg Wartość energetyczna 8,35 kJ = 2 kcal Uwagi: Dietetyczny środek spożywczy specjalnego przeznaczenia medycznego dla ć noworodków, niemowląt, dzieci. Zawiera Lactobacillus rhamnosus GG</t>
  </si>
  <si>
    <t>10 ml</t>
  </si>
  <si>
    <t>krople doustne, 10 ml</t>
  </si>
  <si>
    <t>400 mg/250
ml</t>
  </si>
  <si>
    <t>roztwór do infuzji</t>
  </si>
  <si>
    <t>Olej MCT, chlorowodorek pirydoksyny, L-metylofolian wapnia, cyjanokobalamina</t>
  </si>
  <si>
    <t>4 ml</t>
  </si>
  <si>
    <t>krople 4ml</t>
  </si>
  <si>
    <t>Promazini hydrochloridum</t>
  </si>
  <si>
    <t>proszek i rozpuszczalnik do sporządzania roztworu do stosowania na skórę; erytromycyna, octan cynku</t>
  </si>
  <si>
    <t xml:space="preserve"> 1 ml zawiera: 40 mg erytromycyny, 12 mg octanu cynku; </t>
  </si>
  <si>
    <t>butelka z proszkiem + rozp. do sporz. 30 ml roztwor</t>
  </si>
  <si>
    <t>Tropicamidum +
Phenylephrini
hydrochloridum +
Lidocaini hydrochloridum</t>
  </si>
  <si>
    <t>roztwór do
wstrzykiwań</t>
  </si>
  <si>
    <t>(0,2 mg +
3,1 mg + 10
mg)/ml; 0,6 ml</t>
  </si>
  <si>
    <t>Woda oczyszczona, glicerol, hydroksyetyloceluloza, chlorek sodu, hialuronian sodu, octan chlorheksydyny</t>
  </si>
  <si>
    <t>50 g</t>
  </si>
  <si>
    <t xml:space="preserve">żel nawilżająco-łagodzący do nosa z atomizerem
</t>
  </si>
  <si>
    <t>** opakowanie nie większe niż 60 szt</t>
  </si>
  <si>
    <t>*** opakowanie max 30 tabl</t>
  </si>
  <si>
    <t>Gelatina partim hydrolysata + Natrii chloridum + Kalii chloridum + Calcii chloridum dihydrate + Magnesii chloridum heksahydrate</t>
  </si>
  <si>
    <t xml:space="preserve"> (40 mg + 5,55 mg + 0,3 mg + 0,15 mg + 0,20 mg)/ ml; 500 ml</t>
  </si>
  <si>
    <t>roztwór do inf. 500 ml</t>
  </si>
  <si>
    <t>Drotaverini hydrochloridum</t>
  </si>
  <si>
    <t>Nitroxolinum</t>
  </si>
  <si>
    <t xml:space="preserve">250 mg </t>
  </si>
  <si>
    <t>kapsułki miękkie*</t>
  </si>
  <si>
    <t>* opakowanie max 30 szt</t>
  </si>
  <si>
    <t>Inhibitor C1-esterazy ludzki</t>
  </si>
  <si>
    <t>500 j.m./ml; 3 ml</t>
  </si>
  <si>
    <t>prosz. i rozpuszcz. do sporz. r-ru do wstrzyk. lub do infuzji, 1 fiol. proszku + 1 fiol. rozp. + 1 zestaw do podawania</t>
  </si>
  <si>
    <t>Ropivacaini
hydrochloridum</t>
  </si>
  <si>
    <t xml:space="preserve">0,2G/100 ML </t>
  </si>
  <si>
    <t>roztwór do infuzji; worek</t>
  </si>
  <si>
    <t>Glucosum*</t>
  </si>
  <si>
    <t>(50 mg/ml) 50 ml</t>
  </si>
  <si>
    <t>worek nie zawierający PCV do sporządzania preparatów z cytostatykami w dodatkowym opakowaniu zewnętrznym zapewniającym sterylność</t>
  </si>
  <si>
    <t>Natrii chloridum *</t>
  </si>
  <si>
    <t>(9 mg/ml) 100 ml</t>
  </si>
  <si>
    <t>worek typu viaflo,  nie zawierający PCV do sporządzania preparatów z cytostatykami w dodatkowym opakowaniu zewnętrznym zapewniającym sterylność</t>
  </si>
  <si>
    <t>(9 mg/ml) 250 ml</t>
  </si>
  <si>
    <t>(9 mg/ml) 500 ml</t>
  </si>
  <si>
    <t>worek typu viaflo, nie zawierający PCV do sporządzania preparatów z cytostatykami w dodatkowym opakowaniu zewnętrznym zapewniającym sterylność</t>
  </si>
  <si>
    <t>100mg Ca2+/ml; 10 ml</t>
  </si>
  <si>
    <t>1 butelka zawiera: bezwodny siarczan sodu, siedmiowodny siarczan magnezu, siarczan potasu</t>
  </si>
  <si>
    <t xml:space="preserve"> 17,51 g + 3,276 g + 3,13 g </t>
  </si>
  <si>
    <t xml:space="preserve">koncentrat do sporządzania roztworu doustnego, butelka </t>
  </si>
  <si>
    <t>Na 1cm2: fibrynogen ludzki 5,5 mg, trombina ludzka 2,0 j.m. *</t>
  </si>
  <si>
    <t>3 cm x 2,5 cm x 0,5cm</t>
  </si>
  <si>
    <t xml:space="preserve">matryca kolagenowa pokryta ludzkim fibrynogenem i ludzką trombiną </t>
  </si>
  <si>
    <t>4,8 cm x 4,8 cm x 0,5 cm</t>
  </si>
  <si>
    <t>9,5 cm x 4,8 cm x 0,5 cm</t>
  </si>
  <si>
    <t xml:space="preserve">rulon 4,8 cm x 4,8 cm </t>
  </si>
  <si>
    <t xml:space="preserve">zrolowana matryca kolagenowa pokryta ludzkim fibrynogenem i ludzką trombiną </t>
  </si>
  <si>
    <t>Phytomenadione^</t>
  </si>
  <si>
    <t>2 mg/ 0,2 ml</t>
  </si>
  <si>
    <t xml:space="preserve"> amp.</t>
  </si>
  <si>
    <t>^ czasowe dopuszczenie</t>
  </si>
  <si>
    <t>Dieta 1,5 kcal/ml,  bezresztkowa, mleko (kazeina, serwatka); tł. (57% MCT): olej sojowy, MCT, olej lniany, olej rybi (EPA, DHA), węglowodany: maltodekstryny; nie zawiera glutenu, klinicznie wolny od laktozy; skł. min.; pierw. śladowe; wit. *</t>
  </si>
  <si>
    <t>Średnia zawartość w 100 ml: Energia 150 kcal, Białko (20%) 7,5 g, Węglowodany (45%) 17,0 g w tym: cukier 1,0 g; laktoza ≤0,06 g; Tł. (35%) 5,8 g w tym: SFA 3,7 g; MUFA 0,5 g; PUFA 1,5 g; EPA + DHA 0,05 g; MCT 3,3 g; Błonnik 0 g; Woda 79 ml; cholina 26,7 mg; 300 mOsm/l; EasyBag; 500 ml</t>
  </si>
  <si>
    <t xml:space="preserve">Gotowy do użycia, przeznaczony do żywienia dojelitowego przez zgłębnik; w worku zabezpieczonym samozasklepiającą się membraną </t>
  </si>
  <si>
    <t>Dieta bogatobiałkowa, wysokokaloryczna (1,5 kcal/ml), bezresztkowa, mleko (kazeina, serwatka); tłuszcze (57% MCT): olej sojowy, MCT, olej lniany, olej rybi (EPA, DHA), węglowodany: maltodekstryny; nie zawiera glutenu, klinicznie wolny od laktozy; skł. Mineralne; pierw. śladowe; witaminy, *</t>
  </si>
  <si>
    <t>Średnia zawartość w 100 ml: Energia 150 kcal, Białko (20%) 7,5 g, Węglowodany (45%) 17,0 g w tym: cukier 1,0 g; laktoza ≤0,06 g; Tłuszcze (35%) 5,8 g w tym: SFA 3,7 g; MUFA 0,5 g; PUFA 1,5 g; EPA + DHA 0,05 g; MCT 3,3 g; Błonnik 0 g; Woda 79 ml; cholina 26,7 mg; 300 mOsm/l; EasyBag; 1000 ml</t>
  </si>
  <si>
    <t>Dieta kompletna u osób zagrożonych niedożywieniem lub niedożywionych, w szczególności z przewlekłą chorobą nerek lub niekatabolicznymi formami ostrej niewydolności nerek, wysokoenergetyczna (2,0 kcal/ml), o zmniejszonej zawartości białka (6 en%) i elektrolitów, zmodyfikowana pod względem zawartości węglowodanów, przeznaczona do żywienia drogą doustną lub przez zgłębnik. Zawiera błonnik, skrobię, izomaltulozę oraz EPA i DHA pochodzące z oleju rybnego. Nie zawiera glutenu, klinicznie wolna od laktozy. *</t>
  </si>
  <si>
    <t>100 ml : wartość energetyczna: 840 kJ/200 kcal; białko 3 g, węglowodany 26,4 g, tłuszcz 8,9 g; błonnik 1,2 g składniki mineralne, pierwiastki śladowe,  witaminy, cholina 55 mg; o smaku waniliowym</t>
  </si>
  <si>
    <t>płynny elektrolizowany hydrożel aktywnego oxydantu, chlorek sodu, fluorokrzemian sodowo-magnezowy, fosforan sodu, podchloryn sodu, kwas podchlorawy</t>
  </si>
  <si>
    <t xml:space="preserve">250 g </t>
  </si>
  <si>
    <t>butelka z aplikatorem</t>
  </si>
  <si>
    <t>sterylny żel w 100 g: gliceryna 0,8 g, politlenek etylemu 15,4 g, estry kwasu 4-hydroksybenzoesowego 0,0308 g, wodorotlenek sodu 0,24 g, woda destylowana 82,73 g, pH neutralne; do uniwersalnego zasosowania w procedurach medycznych m.in.: w intubacji*</t>
  </si>
  <si>
    <t>2,7 g</t>
  </si>
  <si>
    <t>żel, saszetka</t>
  </si>
  <si>
    <t>sterylny żel w 100 g: gliceryna 0,8 g, politlenek etylemu 15,4 g, estry kwasu 4-hydroksybenzoesowego 0,0308 g, wodorotlenek sodu 0,24 g, woda destylowana 82,73 g, pH neutralne; do uniwersalnego zasosowania w procedurach medycznych m.in.: w cewnikowaniu, cystoskopii*</t>
  </si>
  <si>
    <t>sterylny żel w 100 g: gliceryna 0,8 g, politlenek etylemu 15,4 g, estry kwasu 4-hydroksybenzoesowego 0,0308 g, wodorotlenek sodu 0,24 g, woda destylowana 82,73 g, pH neutralne; do uniwersalnego zasosowania w procedurach medycznych m.in.: w endoskopii*</t>
  </si>
  <si>
    <t>20 g</t>
  </si>
  <si>
    <t>82 g</t>
  </si>
  <si>
    <t>żel, TUBKA</t>
  </si>
  <si>
    <t>^^  wymagane dokumenty, rejestracje, foldery</t>
  </si>
  <si>
    <t>białka serwatkowe, oleje roślinne (oleina palmowa, oleje: sojowy, kokosowy, wysokooleinowyolej słonecznikowy), mleko odtłuszczone, laktoza, emulgatory (mono i dwuglicerydy, lecytyna sojowa), oleje z organizmów jednokomórkowych, minerały, inozytol, tauryna, siarczan żelazawy, siarczan cynku</t>
  </si>
  <si>
    <t>w 100 ml wartość kaloryczna 68 kcal, białko 1,42g, węglowodany 7,2 g, tłuszcze 3,7g, witaminy, minerały, Cholina 16,2 mg, inozytol 6,8 mg, tauryna 4,1 mg, L-Karnityna 1,35 mg, nukleotydy 2,7 mg</t>
  </si>
  <si>
    <t>butelka 59 ml</t>
  </si>
  <si>
    <t xml:space="preserve">smoczek kompatybilny do butelki z poz. 1 </t>
  </si>
  <si>
    <t>70 ml</t>
  </si>
  <si>
    <t>Modyfikowane mleko początkowe dla niemowląt od urodzenia, plastikowa buteleczka</t>
  </si>
  <si>
    <t>100 ml płynu zawiera: 3,9-4,0 g białka, 12,3 -13,5 g węglowodanów, 3,4 -3,9 g tłuszczu (w tym kwasy nasycone 0,4 -1,2 g); skł. min. (Na 80-100 mg, K 135- 150mg, Ca 70-80mg, P 60-72mg, Mg 17- 22mg, Fe 1,1 -1,6mg, Zn 1 -1,2mg, Cu 170- 180µg, Mn 0,24-0,33mg, F 0,1 -0,13mg, Mo 10 -13µg, Se 5,7 -7µg, Cr 6,7 -11µg</t>
  </si>
  <si>
    <t>pojemnik 1000 ml</t>
  </si>
  <si>
    <t xml:space="preserve">Tacrolismus </t>
  </si>
  <si>
    <t>5mg/ml</t>
  </si>
  <si>
    <t>Natrii chloridum</t>
  </si>
  <si>
    <t>9mg/ml; 500ml</t>
  </si>
  <si>
    <t>opakowanie szklane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</si>
  <si>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</si>
  <si>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</si>
  <si>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</si>
  <si>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</si>
  <si>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</si>
  <si>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</si>
  <si>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</si>
  <si>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</si>
  <si>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</si>
  <si>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</si>
  <si>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</si>
  <si>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</si>
  <si>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</si>
  <si>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</si>
  <si>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</si>
  <si>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</si>
  <si>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</si>
  <si>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</si>
  <si>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</si>
  <si>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</si>
  <si>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</si>
  <si>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</si>
  <si>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>Acenocoumarolum</t>
  </si>
  <si>
    <t>Buspironi hydrochloridum</t>
  </si>
  <si>
    <t>Calcii folinas</t>
  </si>
  <si>
    <t>15 mg</t>
  </si>
  <si>
    <t>kapsułki twarde</t>
  </si>
  <si>
    <t>Carbamazepinum</t>
  </si>
  <si>
    <t>tabletki o przedłużonym uwalnianiu lub tabletki o zmodyfikowanym uwalnianiu</t>
  </si>
  <si>
    <t>Digoxinum</t>
  </si>
  <si>
    <t>100 µg</t>
  </si>
  <si>
    <t>Dorzolamidum + Timololum ^</t>
  </si>
  <si>
    <t>20+5 mg/ml; 5 ml</t>
  </si>
  <si>
    <t>krople do oczu</t>
  </si>
  <si>
    <t>Doxycyclinum</t>
  </si>
  <si>
    <t>Enalaprili maleas*</t>
  </si>
  <si>
    <t>Fluoxetinum **</t>
  </si>
  <si>
    <t>Flupentixoli decanoatum</t>
  </si>
  <si>
    <t>20 mg/1 ml</t>
  </si>
  <si>
    <t>Flupentixolum</t>
  </si>
  <si>
    <t xml:space="preserve">0,5 mg </t>
  </si>
  <si>
    <t>tabletki drażowane</t>
  </si>
  <si>
    <t>Fluticasone propionate</t>
  </si>
  <si>
    <t>OPAKOWANIE 250 µg/dawkę; 60 dawek</t>
  </si>
  <si>
    <t>aerozol wziewny, zaw. (bezfreonowy)</t>
  </si>
  <si>
    <t>Furaginum</t>
  </si>
  <si>
    <t>Insulin human (rDNA); 30% insuliny rozpuszczalnej i 70% insuliny izofanowej.</t>
  </si>
  <si>
    <t>100 j.m./ml; 3 ml</t>
  </si>
  <si>
    <t>zawiesina do wstrzykiwań; wkład 3 ml</t>
  </si>
  <si>
    <t xml:space="preserve">Lisinoprilum* </t>
  </si>
  <si>
    <t>Methotrexatum</t>
  </si>
  <si>
    <t>Methylprednisolonum</t>
  </si>
  <si>
    <t>16 mg</t>
  </si>
  <si>
    <t>Mianserini hydrochloridum* **</t>
  </si>
  <si>
    <t>60 mg</t>
  </si>
  <si>
    <t>Phenytoinum</t>
  </si>
  <si>
    <t>Prednisonum*</t>
  </si>
  <si>
    <t xml:space="preserve">10 mg </t>
  </si>
  <si>
    <t>Pyrantelum</t>
  </si>
  <si>
    <t>Risperidonum</t>
  </si>
  <si>
    <t>1 mg/ml, 100 ml</t>
  </si>
  <si>
    <t>roztwór doustny</t>
  </si>
  <si>
    <t>Rivastigminum*</t>
  </si>
  <si>
    <t>1,5 mg</t>
  </si>
  <si>
    <t>3 mg</t>
  </si>
  <si>
    <t>Salbutamolum</t>
  </si>
  <si>
    <t>2,5 mg/2,5 ml</t>
  </si>
  <si>
    <t xml:space="preserve">roztwór do nebulizacji </t>
  </si>
  <si>
    <t>Selegilini hydrochloridum</t>
  </si>
  <si>
    <t>Solifenacinum*</t>
  </si>
  <si>
    <t>Spironolactonum **</t>
  </si>
  <si>
    <t>Sulfamethoxazolum + Trimethoprimum</t>
  </si>
  <si>
    <t>400 mg + 80 mg</t>
  </si>
  <si>
    <t>Sulpiridum</t>
  </si>
  <si>
    <t>Tramadoli hydrochloridum</t>
  </si>
  <si>
    <t>Verapamil hydrochloride</t>
  </si>
  <si>
    <t>120 mg</t>
  </si>
  <si>
    <t xml:space="preserve">Verapamilum </t>
  </si>
  <si>
    <t>** opakowanie max 30 tabl</t>
  </si>
  <si>
    <t>^ 1 sztuka w opakowaniu</t>
  </si>
  <si>
    <t>Amoxicillinum
+ Acidum clavulanicum</t>
  </si>
  <si>
    <t>(2 g
+ 200 mg)
/2,2 g</t>
  </si>
  <si>
    <t>proszek do
sporządzania
roztworu do infuzji</t>
  </si>
  <si>
    <t>Glucosum et Natrium Chloratum 1:1</t>
  </si>
  <si>
    <t>(25 mg + 4,5 mg)/ml; 500 ml</t>
  </si>
  <si>
    <t>Butelka stojąca z tworzywa sztucznego z dwoma niezależnymi portami podawczymi</t>
  </si>
  <si>
    <t>Iomeprolum *</t>
  </si>
  <si>
    <t>61,24 g jomeprolu/100 ml (300 mg J/ml), 50 ml</t>
  </si>
  <si>
    <t>roztwór do wstrz., butel.</t>
  </si>
  <si>
    <t>71,44 g jomeprolu/100 ml (350 mg J/ml), 50 ml</t>
  </si>
  <si>
    <t>71,44 g jomeprolu/100 ml (350 mg J/ml), 100 ml</t>
  </si>
  <si>
    <t>71,44 g jomeprolu/100 ml (350 mg J/ml), 200 ml</t>
  </si>
  <si>
    <t>71,44 g jomeprolu/100 ml (350 mg J/ml), 500 ml</t>
  </si>
  <si>
    <t>81,65 g jomeprolu/100 ml (400 mg J/ml), 50 ml</t>
  </si>
  <si>
    <t>81,65 g jomeprolu/100 ml (400 mg J/ml), 100 ml</t>
  </si>
  <si>
    <t>81,65 g jomeprolu/100 ml (400 mg J/ml), 200 ml</t>
  </si>
  <si>
    <t>81,65 g jomeprolu/100 ml (400 mg J/ml), 500 ml</t>
  </si>
  <si>
    <t>Lactobacillus Rhamnosus*</t>
  </si>
  <si>
    <t>min 10 mld CFU pałeczek Lactobacillus Rhamnosus</t>
  </si>
  <si>
    <t>saszetki</t>
  </si>
  <si>
    <t>prosz.d/sp.zaw.doust., fiol</t>
  </si>
  <si>
    <t>Metyraponum</t>
  </si>
  <si>
    <t>kapsułki miękkie</t>
  </si>
  <si>
    <t>Rabies immune globulin^</t>
  </si>
  <si>
    <t>300j.m./2 ml</t>
  </si>
  <si>
    <t>fiol.</t>
  </si>
  <si>
    <t>^ Import Docelowy</t>
  </si>
  <si>
    <t xml:space="preserve">Nazwa handlowa:
Dawka:
Postać/Opakowanie:
</t>
  </si>
  <si>
    <t xml:space="preserve">Mleko początkowe dla niemowląt do 6 miesiąca życia, przeznaczone dla dzieci zdrowych </t>
  </si>
  <si>
    <t>woda, mleko odtłuszczone, laktoza (z mleka), oleje roślinne (olej słonecznikowy, olej kokosowy, olej rzepakowy), odmineralizowana serwatka (z mleka), 2'-fukozylo-D-laktoza (2'-FL) (z mleka), cytrynian wapnia, emulgator (lecytyna sojowa), cytrynian potasu, olej rybi, chlorek sodu, chlorek magnezu, L-fenyloalanina, witaminy (C, E, niacyna, kwas pantotenowy, A, B1, B6, B2, kwas foliowy, K1, D3, biotyna, B12), chlorek choliny, fosforan potasu, tauryna, inozytol, chlorek potasu, L-histydyna, siarczan żelaza (II), siarczan cynku, nukleotydy, L-karnityna, siarczan miedzi (II), siarczan manganu, jodek potasu, selenian (VI) sodu.</t>
  </si>
  <si>
    <t>90 ml, Butelka szklana</t>
  </si>
  <si>
    <t>proszek + aplikator 10 cm</t>
  </si>
  <si>
    <t>proszek + aplikator 38 cm</t>
  </si>
  <si>
    <t>Pojemność</t>
  </si>
  <si>
    <t xml:space="preserve">Koncentrat zasadowy do hemodializy wodorowęglanowej: Bicarbonat 8,4%  </t>
  </si>
  <si>
    <t>koncentrat/ kanister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</si>
  <si>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</si>
  <si>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Nazwa handlowa:
Pojemnosć:
Postać/ Opakowanie:</t>
  </si>
  <si>
    <t>15 - 15,5 x 15 - 15,5 cm</t>
  </si>
  <si>
    <t>20 - 20,5 x 20 - 20,5 cm</t>
  </si>
  <si>
    <t>Dla grupy krwi A
Nazwa handlowa:
Dawka:
Postać/ Opakowanie:
Dla grupy krwi B
Nazwa handlowa:
Dawka:
Postać/ Opakowanie:
Dla grupy krwi AB 
Nazwa handlowa:
Dawka:
Postać/ Opakowanie:
Dla grupy krwi 0
Nazwa handlowa:
Dawka:
Postać/ Opakowanie:</t>
  </si>
  <si>
    <t>Dla grupy krwi A
Dla grupy krwi B
Dla grupy krwi AB 
Dla grupy krwi 0</t>
  </si>
  <si>
    <t>Kod EAN (jeżeli dotyczy)</t>
  </si>
  <si>
    <t>opakowań a 60 dawek</t>
  </si>
  <si>
    <t>Opakowań</t>
  </si>
  <si>
    <t>* wymagany jeden wytwórca</t>
  </si>
  <si>
    <t>Calcii folinas ** *</t>
  </si>
  <si>
    <t>proszek do sporządzania
koncentratu roztworu do
infuzji</t>
  </si>
  <si>
    <t>Kod EAN (poz 1 jeżeli dotyczy)</t>
  </si>
  <si>
    <r>
      <t xml:space="preserve">Podmiot Odpowiedzialny
Wytwórca (poz.21)
Producent (poz. 1,2,15,17)
</t>
    </r>
  </si>
  <si>
    <t>Kod EAN
(poz. 1,2,15,17,21 jeżeli dotyczy)</t>
  </si>
  <si>
    <t>Kod EAN ( jeżeli dotyczy)</t>
  </si>
  <si>
    <t xml:space="preserve"> Producent</t>
  </si>
  <si>
    <t>Wytwórca</t>
  </si>
  <si>
    <t xml:space="preserve">* wymagany jeden wytwórca </t>
  </si>
  <si>
    <t xml:space="preserve">*wymagany jeden producent </t>
  </si>
  <si>
    <t>Producent</t>
  </si>
  <si>
    <t>Karnistrów</t>
  </si>
  <si>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Wytwórca</t>
    </r>
  </si>
  <si>
    <t>10  litrów</t>
  </si>
  <si>
    <t>10 litrów</t>
  </si>
  <si>
    <t>Nazwa handlowa:
Pojemność:
Postać/ Opakowanie:
Nazwa handlowa:
Pojemność:
Postać/ Opakowanie:
Nazwa handlowa:
Pojemność:
Postać/ Opakowanie:
Nazwa handlowa:
Pojemność:
Postać/ Opakowanie:</t>
  </si>
  <si>
    <t>Polisacharydowy system hemostatyczny złożony z cząsteczek zmodyfikowanego polimeru, uzyskiwanego z oczyszczonej skrobi roślinnej bez dodatku celuloz, ulega pełnej absorpcji w ciągu 48 godz.*</t>
  </si>
  <si>
    <t>Polisacharydowyy system hemostatyczny złożony z cząsteczek zmodyfikowanego polimeru, uzyskiwanego z oczyszczonej skrobi roślinnej bez dodatku celuloz, ulega pełnej absorpcji w ciągu 48 godz.*</t>
  </si>
  <si>
    <t>Bakterjobójczy, sterylny opatrunek piankowy nasączony poliheksametylenobiguanidem 0,5%  *</t>
  </si>
  <si>
    <t>Oświadczamy, że oferowane przez nas w części: 1-35, 36 (poz. 3-14,16, 18-20) 37-46, 52-60 37-46, 52-60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</si>
  <si>
    <t>Białko 1,3 g/100 ml. Tł. 3,4 g/100 ml (w tym DHA 11 mg/100 ml). Cukry 7,3 g/100 ml (w tym laktoza). Błonnik pokarmowy 0,5 g/100 ml. Skł. min. Witaminy. Zawiera nukleotydy, taurynę, cholinę, inozytol, L-karnitynę. 66 kcal/100 ml (275 kJ/100 ml). Produkt bezglutenowy</t>
  </si>
  <si>
    <t>Dieta kompletna, normokaloryczna (1 kcal/ml), zawiera białko (kazeina), tłuszcz, węglowodany (maltodekstryna), witaminy i składniki mineralne, bezglutenowa, bezresztkowa</t>
  </si>
  <si>
    <r>
      <t>Calcii glubionas</t>
    </r>
    <r>
      <rPr>
        <sz val="11"/>
        <color indexed="10"/>
        <rFont val="Times New Roman"/>
        <family val="1"/>
      </rPr>
      <t>*</t>
    </r>
  </si>
  <si>
    <t xml:space="preserve">*Zamawiający dopuszcza zaoferowanie leku sprowadzanego w ramach importu docelowego, pozostałe wymagania zgodnie ze specyfikacją. </t>
  </si>
  <si>
    <t>Sevofluranum**#*</t>
  </si>
  <si>
    <r>
      <t xml:space="preserve">*Wykonawca na czas trwania umowy udostępnia w ramach wynagrodzenia parowniki kompatybilne z przedmiotem zamówienia i aparatami do znieczuleń będącymi na wyposażeniu szpitala </t>
    </r>
    <r>
      <rPr>
        <sz val="11"/>
        <color indexed="10"/>
        <rFont val="Times New Roman"/>
        <family val="1"/>
      </rPr>
      <t xml:space="preserve">(wskazanymi w załączniku nr 6 do specyfikacji) w ilości 50 sztuk. </t>
    </r>
    <r>
      <rPr>
        <strike/>
        <sz val="11"/>
        <color indexed="10"/>
        <rFont val="Times New Roman"/>
        <family val="1"/>
      </rPr>
      <t xml:space="preserve">Odpowiednią ilość parowników Wykonawca powinien skalkulować biorąc pod uwagę zabezpieczenie podaży specyfikowanej ilości produktu leczniczego aparatami do znieczuleń (wskazanymi w załączniku nr 6 do specyfikacji) zapewniając ich prawidłową i nieprzerwaną pracę. </t>
    </r>
    <r>
      <rPr>
        <sz val="11"/>
        <color indexed="10"/>
        <rFont val="Times New Roman"/>
        <family val="1"/>
      </rPr>
      <t xml:space="preserve">Wykonawca powinien </t>
    </r>
    <r>
      <rPr>
        <strike/>
        <sz val="11"/>
        <color indexed="10"/>
        <rFont val="Times New Roman"/>
        <family val="1"/>
      </rPr>
      <t xml:space="preserve">skalkulować oraz </t>
    </r>
    <r>
      <rPr>
        <sz val="11"/>
        <color indexed="10"/>
        <rFont val="Times New Roman"/>
        <family val="1"/>
      </rPr>
      <t>dostarczyć, zamontować i objąć usługami serwisowymi udostępnione parowniki w ramach realizacji przedmiotu zamówienia.</t>
    </r>
    <r>
      <rPr>
        <sz val="11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 xml:space="preserve">w ilości 55-65 szt, </t>
    </r>
    <r>
      <rPr>
        <sz val="11"/>
        <rFont val="Times New Roman"/>
        <family val="1"/>
      </rPr>
      <t xml:space="preserve">
** w przypadku zaoferowania produktu leczniczego z systemem do napełniania parownika wykorzystującym adapter wielokrotnego użytku, Zamawiający wymaga dostawy minimum 2 sztuk adapterów na dostarczony parownik wraz z dostawą parowników, a następnie do każdej dostawy leku w ilości minimum 1 adapter na 12 butelek Sevofluranu 
# środki ostrożności podczas przechowywania potwierdzone w CHPL</t>
    </r>
  </si>
  <si>
    <r>
      <t xml:space="preserve">126000
</t>
    </r>
    <r>
      <rPr>
        <sz val="11"/>
        <color indexed="10"/>
        <rFont val="Times New Roman"/>
        <family val="1"/>
      </rPr>
      <t>18 000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</si>
</sst>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color indexed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4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trike/>
      <sz val="14"/>
      <color rgb="FFFF0000"/>
      <name val="Times New Roman"/>
      <family val="1"/>
    </font>
    <font>
      <sz val="10"/>
      <color theme="1"/>
      <name val="Arial CE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7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>
      <alignment horizontal="left" vertical="top" wrapText="1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left" vertical="top" wrapText="1"/>
    </xf>
    <xf numFmtId="3" fontId="5" fillId="0" borderId="15" xfId="42" applyNumberFormat="1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1" fontId="55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 applyProtection="1">
      <alignment vertical="top" wrapText="1" shrinkToFit="1"/>
      <protection locked="0"/>
    </xf>
    <xf numFmtId="44" fontId="5" fillId="0" borderId="10" xfId="0" applyNumberFormat="1" applyFont="1" applyFill="1" applyBorder="1" applyAlignment="1" applyProtection="1">
      <alignment vertical="top" wrapText="1"/>
      <protection locked="0"/>
    </xf>
    <xf numFmtId="3" fontId="55" fillId="0" borderId="0" xfId="42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42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>
      <alignment vertical="top" wrapText="1"/>
    </xf>
    <xf numFmtId="3" fontId="5" fillId="0" borderId="15" xfId="42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 applyProtection="1">
      <alignment vertical="top" wrapText="1" shrinkToFit="1"/>
      <protection locked="0"/>
    </xf>
    <xf numFmtId="0" fontId="5" fillId="0" borderId="15" xfId="0" applyNumberFormat="1" applyFont="1" applyFill="1" applyBorder="1" applyAlignment="1" applyProtection="1">
      <alignment vertical="top" wrapText="1" shrinkToFit="1"/>
      <protection locked="0"/>
    </xf>
    <xf numFmtId="44" fontId="5" fillId="0" borderId="15" xfId="0" applyNumberFormat="1" applyFont="1" applyFill="1" applyBorder="1" applyAlignment="1" applyProtection="1">
      <alignment vertical="top" wrapText="1"/>
      <protection locked="0"/>
    </xf>
    <xf numFmtId="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 shrinkToFit="1"/>
      <protection locked="0"/>
    </xf>
    <xf numFmtId="0" fontId="5" fillId="0" borderId="0" xfId="0" applyNumberFormat="1" applyFont="1" applyFill="1" applyBorder="1" applyAlignment="1" applyProtection="1">
      <alignment vertical="top" wrapText="1" shrinkToFi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3" fontId="5" fillId="0" borderId="13" xfId="42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3" fontId="5" fillId="0" borderId="15" xfId="0" applyNumberFormat="1" applyFont="1" applyFill="1" applyBorder="1" applyAlignment="1" applyProtection="1">
      <alignment horizontal="left" vertical="top" wrapText="1"/>
      <protection locked="0"/>
    </xf>
    <xf numFmtId="2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75" fontId="6" fillId="0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175" fontId="5" fillId="0" borderId="10" xfId="44" applyNumberFormat="1" applyFont="1" applyFill="1" applyBorder="1" applyAlignment="1">
      <alignment horizontal="left" vertical="top" wrapText="1"/>
    </xf>
    <xf numFmtId="3" fontId="5" fillId="0" borderId="16" xfId="42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2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7" xfId="42" applyNumberFormat="1" applyFont="1" applyFill="1" applyBorder="1" applyAlignment="1" applyProtection="1">
      <alignment horizontal="left" vertical="top" wrapText="1"/>
      <protection locked="0"/>
    </xf>
    <xf numFmtId="3" fontId="5" fillId="0" borderId="13" xfId="42" applyNumberFormat="1" applyFont="1" applyFill="1" applyBorder="1" applyAlignment="1">
      <alignment horizontal="left" vertical="top" wrapText="1"/>
    </xf>
    <xf numFmtId="3" fontId="5" fillId="0" borderId="17" xfId="42" applyNumberFormat="1" applyFont="1" applyFill="1" applyBorder="1" applyAlignment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top" wrapText="1"/>
    </xf>
    <xf numFmtId="1" fontId="5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75" fontId="5" fillId="0" borderId="10" xfId="4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3" fontId="57" fillId="0" borderId="17" xfId="42" applyNumberFormat="1" applyFont="1" applyFill="1" applyBorder="1" applyAlignment="1" applyProtection="1">
      <alignment horizontal="left" vertical="top" wrapText="1"/>
      <protection locked="0"/>
    </xf>
    <xf numFmtId="3" fontId="55" fillId="0" borderId="17" xfId="42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8" fillId="0" borderId="15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55" fillId="0" borderId="15" xfId="0" applyFont="1" applyFill="1" applyBorder="1" applyAlignment="1" applyProtection="1">
      <alignment horizontal="left" vertical="top" wrapText="1"/>
      <protection locked="0"/>
    </xf>
    <xf numFmtId="0" fontId="59" fillId="0" borderId="15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18"/>
  <sheetViews>
    <sheetView showGridLines="0" view="pageBreakPreview" zoomScale="93" zoomScaleNormal="93" zoomScaleSheetLayoutView="93" zoomScalePageLayoutView="115" workbookViewId="0" topLeftCell="A85">
      <selection activeCell="B95" sqref="B95:D9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110</v>
      </c>
    </row>
    <row r="2" spans="2:4" ht="15">
      <c r="B2" s="18"/>
      <c r="C2" s="18" t="s">
        <v>102</v>
      </c>
      <c r="D2" s="18"/>
    </row>
    <row r="4" spans="2:3" ht="15">
      <c r="B4" s="9" t="s">
        <v>94</v>
      </c>
      <c r="C4" s="9" t="s">
        <v>202</v>
      </c>
    </row>
    <row r="6" spans="2:4" ht="50.25" customHeight="1">
      <c r="B6" s="9" t="s">
        <v>93</v>
      </c>
      <c r="C6" s="130" t="s">
        <v>203</v>
      </c>
      <c r="D6" s="130"/>
    </row>
    <row r="8" spans="2:4" ht="15">
      <c r="B8" s="21" t="s">
        <v>62</v>
      </c>
      <c r="C8" s="131"/>
      <c r="D8" s="132"/>
    </row>
    <row r="9" spans="2:4" ht="15">
      <c r="B9" s="21" t="s">
        <v>95</v>
      </c>
      <c r="C9" s="127"/>
      <c r="D9" s="128"/>
    </row>
    <row r="10" spans="2:4" ht="15">
      <c r="B10" s="21" t="s">
        <v>61</v>
      </c>
      <c r="C10" s="123"/>
      <c r="D10" s="124"/>
    </row>
    <row r="11" spans="2:4" ht="15">
      <c r="B11" s="21" t="s">
        <v>96</v>
      </c>
      <c r="C11" s="123"/>
      <c r="D11" s="124"/>
    </row>
    <row r="12" spans="2:4" ht="15">
      <c r="B12" s="21" t="s">
        <v>97</v>
      </c>
      <c r="C12" s="123"/>
      <c r="D12" s="124"/>
    </row>
    <row r="13" spans="2:4" ht="15">
      <c r="B13" s="21" t="s">
        <v>98</v>
      </c>
      <c r="C13" s="123"/>
      <c r="D13" s="124"/>
    </row>
    <row r="14" spans="2:4" ht="15">
      <c r="B14" s="21" t="s">
        <v>99</v>
      </c>
      <c r="C14" s="123"/>
      <c r="D14" s="124"/>
    </row>
    <row r="15" spans="2:4" ht="15">
      <c r="B15" s="21" t="s">
        <v>100</v>
      </c>
      <c r="C15" s="123"/>
      <c r="D15" s="124"/>
    </row>
    <row r="16" spans="2:4" ht="15">
      <c r="B16" s="21" t="s">
        <v>101</v>
      </c>
      <c r="C16" s="123"/>
      <c r="D16" s="124"/>
    </row>
    <row r="17" spans="3:4" ht="8.25" customHeight="1">
      <c r="C17" s="6"/>
      <c r="D17" s="22"/>
    </row>
    <row r="18" spans="1:4" ht="15">
      <c r="A18" s="9" t="s">
        <v>3</v>
      </c>
      <c r="B18" s="126" t="s">
        <v>150</v>
      </c>
      <c r="C18" s="126"/>
      <c r="D18" s="126"/>
    </row>
    <row r="19" spans="3:4" ht="6.75" customHeight="1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'część (2)'!H$6</f>
        <v>0</v>
      </c>
      <c r="D22" s="26"/>
    </row>
    <row r="23" spans="2:4" ht="15">
      <c r="B23" s="21" t="s">
        <v>28</v>
      </c>
      <c r="C23" s="25">
        <f>'część (3)'!H$6</f>
        <v>0</v>
      </c>
      <c r="D23" s="26"/>
    </row>
    <row r="24" spans="2:4" ht="15">
      <c r="B24" s="21" t="s">
        <v>29</v>
      </c>
      <c r="C24" s="25">
        <f>'część (4)'!H$6</f>
        <v>0</v>
      </c>
      <c r="D24" s="26"/>
    </row>
    <row r="25" spans="2:4" ht="15">
      <c r="B25" s="21" t="s">
        <v>30</v>
      </c>
      <c r="C25" s="25">
        <f>'część (5)'!H$6</f>
        <v>0</v>
      </c>
      <c r="D25" s="26"/>
    </row>
    <row r="26" spans="2:4" ht="15">
      <c r="B26" s="21" t="s">
        <v>31</v>
      </c>
      <c r="C26" s="25">
        <f>'część (6)'!H$6</f>
        <v>0</v>
      </c>
      <c r="D26" s="26"/>
    </row>
    <row r="27" spans="2:4" ht="15">
      <c r="B27" s="21" t="s">
        <v>32</v>
      </c>
      <c r="C27" s="25">
        <f>'część (7)'!H$6</f>
        <v>0</v>
      </c>
      <c r="D27" s="26"/>
    </row>
    <row r="28" spans="2:4" ht="15">
      <c r="B28" s="21" t="s">
        <v>33</v>
      </c>
      <c r="C28" s="25">
        <f>'część (8)'!H$6</f>
        <v>0</v>
      </c>
      <c r="D28" s="26"/>
    </row>
    <row r="29" spans="2:4" ht="15">
      <c r="B29" s="21" t="s">
        <v>34</v>
      </c>
      <c r="C29" s="25">
        <f>'część (9)'!H$6</f>
        <v>0</v>
      </c>
      <c r="D29" s="26"/>
    </row>
    <row r="30" spans="2:4" ht="15">
      <c r="B30" s="21" t="s">
        <v>35</v>
      </c>
      <c r="C30" s="25">
        <f>'część (10)'!H$6</f>
        <v>0</v>
      </c>
      <c r="D30" s="26"/>
    </row>
    <row r="31" spans="2:4" ht="15">
      <c r="B31" s="21" t="s">
        <v>36</v>
      </c>
      <c r="C31" s="25">
        <f>'część (11)'!H$6</f>
        <v>0</v>
      </c>
      <c r="D31" s="26"/>
    </row>
    <row r="32" spans="2:4" ht="15">
      <c r="B32" s="21" t="s">
        <v>37</v>
      </c>
      <c r="C32" s="25">
        <f>'część (12)'!H$6</f>
        <v>0</v>
      </c>
      <c r="D32" s="26"/>
    </row>
    <row r="33" spans="2:4" ht="15">
      <c r="B33" s="21" t="s">
        <v>38</v>
      </c>
      <c r="C33" s="25">
        <f>'część (13)'!H$6</f>
        <v>0</v>
      </c>
      <c r="D33" s="26"/>
    </row>
    <row r="34" spans="2:4" ht="15">
      <c r="B34" s="21" t="s">
        <v>39</v>
      </c>
      <c r="C34" s="25">
        <f>'część (14)'!H$6</f>
        <v>0</v>
      </c>
      <c r="D34" s="26"/>
    </row>
    <row r="35" spans="2:4" ht="15">
      <c r="B35" s="21" t="s">
        <v>40</v>
      </c>
      <c r="C35" s="25">
        <f>'część (15)'!H$6</f>
        <v>0</v>
      </c>
      <c r="D35" s="26"/>
    </row>
    <row r="36" spans="2:4" ht="15">
      <c r="B36" s="21" t="s">
        <v>41</v>
      </c>
      <c r="C36" s="25">
        <f>'część (16)'!H$6</f>
        <v>0</v>
      </c>
      <c r="D36" s="26"/>
    </row>
    <row r="37" spans="2:4" ht="15">
      <c r="B37" s="21" t="s">
        <v>42</v>
      </c>
      <c r="C37" s="25">
        <f>'część (17)'!H$6</f>
        <v>0</v>
      </c>
      <c r="D37" s="26"/>
    </row>
    <row r="38" spans="2:4" ht="15">
      <c r="B38" s="21" t="s">
        <v>43</v>
      </c>
      <c r="C38" s="25">
        <f>'część (18)'!H$6</f>
        <v>0</v>
      </c>
      <c r="D38" s="26"/>
    </row>
    <row r="39" spans="2:4" ht="15">
      <c r="B39" s="21" t="s">
        <v>44</v>
      </c>
      <c r="C39" s="25">
        <f>'część (19)'!H$6</f>
        <v>0</v>
      </c>
      <c r="D39" s="26"/>
    </row>
    <row r="40" spans="2:4" ht="15">
      <c r="B40" s="21" t="s">
        <v>45</v>
      </c>
      <c r="C40" s="25">
        <f>'część (20)'!H$6</f>
        <v>0</v>
      </c>
      <c r="D40" s="26"/>
    </row>
    <row r="41" spans="2:4" ht="15">
      <c r="B41" s="21" t="s">
        <v>46</v>
      </c>
      <c r="C41" s="25">
        <f>'część (21)'!H$6</f>
        <v>0</v>
      </c>
      <c r="D41" s="26"/>
    </row>
    <row r="42" spans="2:4" ht="15">
      <c r="B42" s="21" t="s">
        <v>47</v>
      </c>
      <c r="C42" s="25">
        <f>'część (22)'!H$6</f>
        <v>0</v>
      </c>
      <c r="D42" s="26"/>
    </row>
    <row r="43" spans="2:4" ht="15">
      <c r="B43" s="21" t="s">
        <v>48</v>
      </c>
      <c r="C43" s="25">
        <f>'część (23)'!H$6</f>
        <v>0</v>
      </c>
      <c r="D43" s="26"/>
    </row>
    <row r="44" spans="2:4" ht="15">
      <c r="B44" s="21" t="s">
        <v>49</v>
      </c>
      <c r="C44" s="25">
        <f>'część (24)'!H$6</f>
        <v>0</v>
      </c>
      <c r="D44" s="26"/>
    </row>
    <row r="45" spans="2:4" ht="15">
      <c r="B45" s="21" t="s">
        <v>50</v>
      </c>
      <c r="C45" s="25">
        <f>'część (25)'!H$6</f>
        <v>0</v>
      </c>
      <c r="D45" s="26"/>
    </row>
    <row r="46" spans="2:4" ht="15">
      <c r="B46" s="21" t="s">
        <v>51</v>
      </c>
      <c r="C46" s="25">
        <f>'część (26)'!H$6</f>
        <v>0</v>
      </c>
      <c r="D46" s="26"/>
    </row>
    <row r="47" spans="2:4" ht="15">
      <c r="B47" s="21" t="s">
        <v>52</v>
      </c>
      <c r="C47" s="25">
        <f>'część (27)'!H$6</f>
        <v>0</v>
      </c>
      <c r="D47" s="26"/>
    </row>
    <row r="48" spans="2:4" ht="15">
      <c r="B48" s="21" t="s">
        <v>53</v>
      </c>
      <c r="C48" s="25">
        <f>'część (28)'!H$6</f>
        <v>0</v>
      </c>
      <c r="D48" s="26"/>
    </row>
    <row r="49" spans="2:4" ht="15">
      <c r="B49" s="21" t="s">
        <v>54</v>
      </c>
      <c r="C49" s="25">
        <f>'część (29)'!H$6</f>
        <v>0</v>
      </c>
      <c r="D49" s="26"/>
    </row>
    <row r="50" spans="2:4" ht="15">
      <c r="B50" s="21" t="s">
        <v>63</v>
      </c>
      <c r="C50" s="25">
        <f>'część (30)'!H$6</f>
        <v>0</v>
      </c>
      <c r="D50" s="26"/>
    </row>
    <row r="51" spans="2:4" ht="15">
      <c r="B51" s="21" t="s">
        <v>64</v>
      </c>
      <c r="C51" s="25">
        <f>'część (31)'!H$6</f>
        <v>0</v>
      </c>
      <c r="D51" s="26"/>
    </row>
    <row r="52" spans="2:4" ht="15">
      <c r="B52" s="21" t="s">
        <v>65</v>
      </c>
      <c r="C52" s="25">
        <f>'część (32)'!H$6</f>
        <v>0</v>
      </c>
      <c r="D52" s="26"/>
    </row>
    <row r="53" spans="2:4" ht="15">
      <c r="B53" s="21" t="s">
        <v>66</v>
      </c>
      <c r="C53" s="25">
        <f>'część (33)'!H$6</f>
        <v>0</v>
      </c>
      <c r="D53" s="26"/>
    </row>
    <row r="54" spans="2:4" ht="15">
      <c r="B54" s="21" t="s">
        <v>67</v>
      </c>
      <c r="C54" s="25">
        <f>'część (34)'!H$6</f>
        <v>0</v>
      </c>
      <c r="D54" s="26"/>
    </row>
    <row r="55" spans="2:4" ht="15">
      <c r="B55" s="21" t="s">
        <v>68</v>
      </c>
      <c r="C55" s="25">
        <f>'część (35)'!H$6</f>
        <v>0</v>
      </c>
      <c r="D55" s="26"/>
    </row>
    <row r="56" spans="2:4" ht="15">
      <c r="B56" s="21" t="s">
        <v>69</v>
      </c>
      <c r="C56" s="25">
        <f>'część (36)'!H$6</f>
        <v>0</v>
      </c>
      <c r="D56" s="26"/>
    </row>
    <row r="57" spans="2:4" ht="15">
      <c r="B57" s="21" t="s">
        <v>70</v>
      </c>
      <c r="C57" s="25">
        <f>'część (37)'!H$6</f>
        <v>0</v>
      </c>
      <c r="D57" s="26"/>
    </row>
    <row r="58" spans="2:4" ht="15">
      <c r="B58" s="21" t="s">
        <v>71</v>
      </c>
      <c r="C58" s="25">
        <f>'część (38)'!H$6</f>
        <v>0</v>
      </c>
      <c r="D58" s="26"/>
    </row>
    <row r="59" spans="2:4" ht="15">
      <c r="B59" s="21" t="s">
        <v>72</v>
      </c>
      <c r="C59" s="25">
        <f>'część (39)'!H$6</f>
        <v>0</v>
      </c>
      <c r="D59" s="26"/>
    </row>
    <row r="60" spans="2:4" ht="15">
      <c r="B60" s="21" t="s">
        <v>73</v>
      </c>
      <c r="C60" s="25">
        <f>'część (40)'!H$6</f>
        <v>0</v>
      </c>
      <c r="D60" s="26"/>
    </row>
    <row r="61" spans="2:4" ht="15">
      <c r="B61" s="21" t="s">
        <v>74</v>
      </c>
      <c r="C61" s="25">
        <f>'część (41)'!H$6</f>
        <v>0</v>
      </c>
      <c r="D61" s="26"/>
    </row>
    <row r="62" spans="2:4" ht="15">
      <c r="B62" s="21" t="s">
        <v>75</v>
      </c>
      <c r="C62" s="25">
        <f>'część (42)'!H$6</f>
        <v>0</v>
      </c>
      <c r="D62" s="26"/>
    </row>
    <row r="63" spans="2:4" ht="15">
      <c r="B63" s="21" t="s">
        <v>76</v>
      </c>
      <c r="C63" s="25">
        <f>'część (43)'!H$6</f>
        <v>0</v>
      </c>
      <c r="D63" s="26"/>
    </row>
    <row r="64" spans="2:4" ht="15">
      <c r="B64" s="21" t="s">
        <v>77</v>
      </c>
      <c r="C64" s="25">
        <f>'część (44)'!H$6</f>
        <v>0</v>
      </c>
      <c r="D64" s="26"/>
    </row>
    <row r="65" spans="2:4" ht="15">
      <c r="B65" s="21" t="s">
        <v>78</v>
      </c>
      <c r="C65" s="25">
        <f>'część (45)'!H$6</f>
        <v>0</v>
      </c>
      <c r="D65" s="26"/>
    </row>
    <row r="66" spans="2:4" ht="15">
      <c r="B66" s="21" t="s">
        <v>79</v>
      </c>
      <c r="C66" s="25">
        <f>'część (46)'!H$6</f>
        <v>0</v>
      </c>
      <c r="D66" s="26"/>
    </row>
    <row r="67" spans="2:4" ht="15">
      <c r="B67" s="21" t="s">
        <v>80</v>
      </c>
      <c r="C67" s="25">
        <f>'część (47)'!H$6</f>
        <v>0</v>
      </c>
      <c r="D67" s="26"/>
    </row>
    <row r="68" spans="2:4" ht="15">
      <c r="B68" s="21" t="s">
        <v>81</v>
      </c>
      <c r="C68" s="25">
        <f>'część (48)'!H$6</f>
        <v>0</v>
      </c>
      <c r="D68" s="26"/>
    </row>
    <row r="69" spans="2:4" ht="15">
      <c r="B69" s="21" t="s">
        <v>82</v>
      </c>
      <c r="C69" s="25">
        <f>'część (49)'!H$6</f>
        <v>0</v>
      </c>
      <c r="D69" s="26"/>
    </row>
    <row r="70" spans="2:4" ht="15">
      <c r="B70" s="21" t="s">
        <v>83</v>
      </c>
      <c r="C70" s="25">
        <f>'część (50)'!H$6</f>
        <v>0</v>
      </c>
      <c r="D70" s="26"/>
    </row>
    <row r="71" spans="2:4" ht="15">
      <c r="B71" s="21" t="s">
        <v>84</v>
      </c>
      <c r="C71" s="25">
        <f>'część (51)'!H$6</f>
        <v>0</v>
      </c>
      <c r="D71" s="26"/>
    </row>
    <row r="72" spans="2:4" ht="15">
      <c r="B72" s="21" t="s">
        <v>85</v>
      </c>
      <c r="C72" s="25">
        <f>'część (52)'!H$6</f>
        <v>0</v>
      </c>
      <c r="D72" s="26"/>
    </row>
    <row r="73" spans="2:4" ht="15">
      <c r="B73" s="21" t="s">
        <v>87</v>
      </c>
      <c r="C73" s="25">
        <f>'część (53)'!H$6</f>
        <v>0</v>
      </c>
      <c r="D73" s="26"/>
    </row>
    <row r="74" spans="2:4" ht="15">
      <c r="B74" s="21" t="s">
        <v>103</v>
      </c>
      <c r="C74" s="25">
        <f>'część (54)'!H$6</f>
        <v>0</v>
      </c>
      <c r="D74" s="26"/>
    </row>
    <row r="75" spans="2:4" ht="15">
      <c r="B75" s="21" t="s">
        <v>104</v>
      </c>
      <c r="C75" s="25">
        <f>'część (55)'!H$6</f>
        <v>0</v>
      </c>
      <c r="D75" s="26"/>
    </row>
    <row r="76" spans="2:4" ht="15">
      <c r="B76" s="21" t="s">
        <v>105</v>
      </c>
      <c r="C76" s="25">
        <f>'część (56)'!H$6</f>
        <v>0</v>
      </c>
      <c r="D76" s="26"/>
    </row>
    <row r="77" spans="2:4" ht="15">
      <c r="B77" s="21" t="s">
        <v>106</v>
      </c>
      <c r="C77" s="25">
        <f>'część (57)'!H$6</f>
        <v>0</v>
      </c>
      <c r="D77" s="26"/>
    </row>
    <row r="78" spans="2:4" ht="15">
      <c r="B78" s="21" t="s">
        <v>107</v>
      </c>
      <c r="C78" s="25">
        <f>'część (58)'!H$6</f>
        <v>0</v>
      </c>
      <c r="D78" s="26"/>
    </row>
    <row r="79" spans="2:4" ht="12.75" customHeight="1">
      <c r="B79" s="21" t="s">
        <v>153</v>
      </c>
      <c r="C79" s="25">
        <f>'część (59)'!H$6</f>
        <v>0</v>
      </c>
      <c r="D79" s="26"/>
    </row>
    <row r="80" spans="2:4" ht="15" customHeight="1">
      <c r="B80" s="21" t="s">
        <v>154</v>
      </c>
      <c r="C80" s="25">
        <f>'część (60)'!H$6</f>
        <v>0</v>
      </c>
      <c r="D80" s="26"/>
    </row>
    <row r="81" spans="2:4" ht="17.25" customHeight="1">
      <c r="B81" s="21" t="s">
        <v>155</v>
      </c>
      <c r="C81" s="25">
        <f>'część (61)'!H$6</f>
        <v>0</v>
      </c>
      <c r="D81" s="26"/>
    </row>
    <row r="82" spans="2:4" ht="15.75" customHeight="1">
      <c r="B82" s="21" t="s">
        <v>156</v>
      </c>
      <c r="C82" s="25">
        <f>'część (62)'!H$6</f>
        <v>0</v>
      </c>
      <c r="D82" s="26"/>
    </row>
    <row r="83" spans="2:4" ht="15">
      <c r="B83" s="21" t="s">
        <v>157</v>
      </c>
      <c r="C83" s="25">
        <f>'część (63)'!H$6</f>
        <v>0</v>
      </c>
      <c r="D83" s="26"/>
    </row>
    <row r="84" spans="2:4" ht="15.75" customHeight="1">
      <c r="B84" s="21" t="s">
        <v>158</v>
      </c>
      <c r="C84" s="25">
        <f>'część (64)'!H$6</f>
        <v>0</v>
      </c>
      <c r="D84" s="26"/>
    </row>
    <row r="85" spans="3:4" ht="2.25" customHeight="1">
      <c r="C85" s="40"/>
      <c r="D85" s="26"/>
    </row>
    <row r="86" spans="3:4" ht="2.25" customHeight="1">
      <c r="C86" s="40"/>
      <c r="D86" s="26"/>
    </row>
    <row r="87" spans="3:4" ht="0.75" customHeight="1">
      <c r="C87" s="40"/>
      <c r="D87" s="26"/>
    </row>
    <row r="88" spans="3:4" ht="2.25" customHeight="1">
      <c r="C88" s="40"/>
      <c r="D88" s="26"/>
    </row>
    <row r="89" spans="3:4" ht="5.25" customHeight="1" hidden="1">
      <c r="C89" s="40"/>
      <c r="D89" s="26"/>
    </row>
    <row r="90" spans="1:4" ht="74.25" customHeight="1">
      <c r="A90" s="9" t="s">
        <v>4</v>
      </c>
      <c r="B90" s="126" t="s">
        <v>149</v>
      </c>
      <c r="C90" s="126"/>
      <c r="D90" s="126"/>
    </row>
    <row r="91" spans="1:4" ht="15.75" customHeight="1">
      <c r="A91" s="9" t="s">
        <v>5</v>
      </c>
      <c r="B91" s="133" t="s">
        <v>142</v>
      </c>
      <c r="C91" s="133"/>
      <c r="D91" s="133"/>
    </row>
    <row r="92" spans="1:4" ht="33" customHeight="1">
      <c r="A92" s="9" t="s">
        <v>6</v>
      </c>
      <c r="B92" s="129" t="s">
        <v>152</v>
      </c>
      <c r="C92" s="129"/>
      <c r="D92" s="129"/>
    </row>
    <row r="93" spans="1:4" ht="30" customHeight="1">
      <c r="A93" s="9" t="s">
        <v>58</v>
      </c>
      <c r="B93" s="129" t="s">
        <v>151</v>
      </c>
      <c r="C93" s="129"/>
      <c r="D93" s="129"/>
    </row>
    <row r="94" spans="1:4" s="27" customFormat="1" ht="64.5" customHeight="1">
      <c r="A94" s="9" t="s">
        <v>89</v>
      </c>
      <c r="B94" s="118" t="s">
        <v>619</v>
      </c>
      <c r="C94" s="118"/>
      <c r="D94" s="118"/>
    </row>
    <row r="95" spans="1:4" s="27" customFormat="1" ht="64.5" customHeight="1">
      <c r="A95" s="9" t="s">
        <v>7</v>
      </c>
      <c r="B95" s="118" t="s">
        <v>206</v>
      </c>
      <c r="C95" s="118"/>
      <c r="D95" s="118"/>
    </row>
    <row r="96" spans="1:4" s="27" customFormat="1" ht="78" customHeight="1">
      <c r="A96" s="9" t="s">
        <v>8</v>
      </c>
      <c r="B96" s="118" t="s">
        <v>204</v>
      </c>
      <c r="C96" s="118"/>
      <c r="D96" s="118"/>
    </row>
    <row r="97" spans="1:4" s="27" customFormat="1" ht="60.75" customHeight="1">
      <c r="A97" s="9" t="s">
        <v>21</v>
      </c>
      <c r="B97" s="126" t="s">
        <v>205</v>
      </c>
      <c r="C97" s="126"/>
      <c r="D97" s="126"/>
    </row>
    <row r="98" spans="1:4" ht="31.5" customHeight="1">
      <c r="A98" s="9" t="s">
        <v>88</v>
      </c>
      <c r="B98" s="118" t="s">
        <v>24</v>
      </c>
      <c r="C98" s="118"/>
      <c r="D98" s="118"/>
    </row>
    <row r="99" spans="1:4" ht="30" customHeight="1">
      <c r="A99" s="9" t="s">
        <v>1</v>
      </c>
      <c r="B99" s="119" t="s">
        <v>59</v>
      </c>
      <c r="C99" s="119"/>
      <c r="D99" s="119"/>
    </row>
    <row r="100" spans="1:4" ht="28.5" customHeight="1">
      <c r="A100" s="9" t="s">
        <v>0</v>
      </c>
      <c r="B100" s="118" t="s">
        <v>60</v>
      </c>
      <c r="C100" s="118"/>
      <c r="D100" s="118"/>
    </row>
    <row r="101" spans="1:4" ht="33.75" customHeight="1">
      <c r="A101" s="9" t="s">
        <v>91</v>
      </c>
      <c r="B101" s="118" t="s">
        <v>116</v>
      </c>
      <c r="C101" s="118"/>
      <c r="D101" s="118"/>
    </row>
    <row r="102" spans="2:4" ht="33.75" customHeight="1">
      <c r="B102" s="118" t="s">
        <v>114</v>
      </c>
      <c r="C102" s="118"/>
      <c r="D102" s="118"/>
    </row>
    <row r="103" spans="2:4" ht="14.25" customHeight="1">
      <c r="B103" s="125" t="s">
        <v>115</v>
      </c>
      <c r="C103" s="125"/>
      <c r="D103" s="125"/>
    </row>
    <row r="104" spans="1:4" ht="18" customHeight="1">
      <c r="A104" s="9" t="s">
        <v>92</v>
      </c>
      <c r="B104" s="4" t="s">
        <v>9</v>
      </c>
      <c r="C104" s="1"/>
      <c r="D104" s="9"/>
    </row>
    <row r="105" spans="1:4" ht="18" customHeight="1">
      <c r="A105" s="29"/>
      <c r="B105" s="120" t="s">
        <v>22</v>
      </c>
      <c r="C105" s="121"/>
      <c r="D105" s="122"/>
    </row>
    <row r="106" spans="2:4" ht="18" customHeight="1">
      <c r="B106" s="120" t="s">
        <v>10</v>
      </c>
      <c r="C106" s="122"/>
      <c r="D106" s="21"/>
    </row>
    <row r="107" spans="2:4" ht="12.75" customHeight="1">
      <c r="B107" s="134"/>
      <c r="C107" s="135"/>
      <c r="D107" s="21"/>
    </row>
    <row r="108" spans="2:4" ht="15.75" customHeight="1">
      <c r="B108" s="134"/>
      <c r="C108" s="135"/>
      <c r="D108" s="21"/>
    </row>
    <row r="109" spans="2:4" ht="9.75" customHeight="1">
      <c r="B109" s="31" t="s">
        <v>12</v>
      </c>
      <c r="C109" s="31"/>
      <c r="D109" s="7"/>
    </row>
    <row r="110" spans="2:4" ht="18" customHeight="1">
      <c r="B110" s="120" t="s">
        <v>23</v>
      </c>
      <c r="C110" s="121"/>
      <c r="D110" s="122"/>
    </row>
    <row r="111" spans="2:4" ht="18" customHeight="1">
      <c r="B111" s="32" t="s">
        <v>10</v>
      </c>
      <c r="C111" s="30" t="s">
        <v>11</v>
      </c>
      <c r="D111" s="33" t="s">
        <v>13</v>
      </c>
    </row>
    <row r="112" spans="2:4" ht="15.75" customHeight="1">
      <c r="B112" s="34"/>
      <c r="C112" s="30"/>
      <c r="D112" s="35"/>
    </row>
    <row r="113" spans="2:4" ht="18" customHeight="1">
      <c r="B113" s="34"/>
      <c r="C113" s="30"/>
      <c r="D113" s="35"/>
    </row>
    <row r="114" spans="2:4" ht="0.75" customHeight="1">
      <c r="B114" s="31"/>
      <c r="C114" s="31"/>
      <c r="D114" s="7"/>
    </row>
    <row r="115" spans="2:4" ht="18" customHeight="1">
      <c r="B115" s="120" t="s">
        <v>25</v>
      </c>
      <c r="C115" s="121"/>
      <c r="D115" s="122"/>
    </row>
    <row r="116" spans="2:4" ht="18" customHeight="1">
      <c r="B116" s="120" t="s">
        <v>14</v>
      </c>
      <c r="C116" s="122"/>
      <c r="D116" s="21"/>
    </row>
    <row r="117" spans="2:4" ht="18" customHeight="1">
      <c r="B117" s="132"/>
      <c r="C117" s="132"/>
      <c r="D117" s="21"/>
    </row>
    <row r="118" spans="2:4" ht="34.5" customHeight="1">
      <c r="B118" s="20"/>
      <c r="C118" s="28"/>
      <c r="D118" s="28"/>
    </row>
  </sheetData>
  <sheetProtection/>
  <mergeCells count="33">
    <mergeCell ref="B106:C106"/>
    <mergeCell ref="B117:C117"/>
    <mergeCell ref="B107:C107"/>
    <mergeCell ref="B108:C108"/>
    <mergeCell ref="B110:D110"/>
    <mergeCell ref="B116:C116"/>
    <mergeCell ref="B115:D115"/>
    <mergeCell ref="C6:D6"/>
    <mergeCell ref="C13:D13"/>
    <mergeCell ref="B95:D95"/>
    <mergeCell ref="C11:D11"/>
    <mergeCell ref="C14:D14"/>
    <mergeCell ref="C8:D8"/>
    <mergeCell ref="B92:D92"/>
    <mergeCell ref="B91:D91"/>
    <mergeCell ref="B94:D94"/>
    <mergeCell ref="C16:D16"/>
    <mergeCell ref="C9:D9"/>
    <mergeCell ref="C10:D10"/>
    <mergeCell ref="C12:D12"/>
    <mergeCell ref="B96:D96"/>
    <mergeCell ref="B90:D90"/>
    <mergeCell ref="B18:D18"/>
    <mergeCell ref="B93:D93"/>
    <mergeCell ref="B100:D100"/>
    <mergeCell ref="B99:D99"/>
    <mergeCell ref="B102:D102"/>
    <mergeCell ref="B101:D101"/>
    <mergeCell ref="B105:D105"/>
    <mergeCell ref="C15:D15"/>
    <mergeCell ref="B98:D98"/>
    <mergeCell ref="B103:D103"/>
    <mergeCell ref="B97:D97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9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251</v>
      </c>
      <c r="C11" s="37" t="s">
        <v>252</v>
      </c>
      <c r="D11" s="37" t="s">
        <v>253</v>
      </c>
      <c r="E11" s="38">
        <v>10350</v>
      </c>
      <c r="F11" s="14" t="s">
        <v>90</v>
      </c>
      <c r="G11" s="15" t="s">
        <v>137</v>
      </c>
      <c r="H11" s="72"/>
      <c r="I11" s="72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6" t="s">
        <v>210</v>
      </c>
      <c r="C13" s="136"/>
      <c r="D13" s="136"/>
      <c r="E13" s="136"/>
      <c r="F13" s="136"/>
      <c r="G13" s="136"/>
      <c r="Q13" s="1"/>
    </row>
    <row r="14" s="2" customFormat="1" ht="15" hidden="1">
      <c r="E14" s="41"/>
    </row>
    <row r="15" s="2" customFormat="1" ht="15">
      <c r="E15" s="41"/>
    </row>
    <row r="16" s="2" customFormat="1" ht="15">
      <c r="E16" s="41"/>
    </row>
    <row r="17" s="2" customFormat="1" ht="15">
      <c r="E17" s="41"/>
    </row>
    <row r="18" s="2" customFormat="1" ht="15">
      <c r="E18" s="41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18.8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1.75" customHeight="1">
      <c r="A11" s="21" t="s">
        <v>169</v>
      </c>
      <c r="B11" s="21" t="s">
        <v>254</v>
      </c>
      <c r="C11" s="21" t="s">
        <v>139</v>
      </c>
      <c r="D11" s="21" t="s">
        <v>255</v>
      </c>
      <c r="E11" s="98">
        <v>3000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254</v>
      </c>
      <c r="C12" s="37" t="s">
        <v>256</v>
      </c>
      <c r="D12" s="37" t="s">
        <v>255</v>
      </c>
      <c r="E12" s="102">
        <v>1300</v>
      </c>
      <c r="F12" s="21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">
      <c r="A13" s="9"/>
      <c r="B13" s="46"/>
      <c r="C13" s="46"/>
      <c r="D13" s="46"/>
      <c r="E13" s="94"/>
      <c r="F13" s="9"/>
      <c r="G13" s="48"/>
      <c r="H13" s="48"/>
      <c r="I13" s="48"/>
      <c r="J13" s="49"/>
      <c r="K13" s="48"/>
      <c r="L13" s="48"/>
      <c r="M13" s="48"/>
      <c r="N13" s="50"/>
    </row>
    <row r="14" spans="1:14" ht="15">
      <c r="A14" s="9"/>
      <c r="B14" s="143" t="s">
        <v>138</v>
      </c>
      <c r="C14" s="143"/>
      <c r="D14" s="143"/>
      <c r="E14" s="143"/>
      <c r="F14" s="143"/>
      <c r="G14" s="143"/>
      <c r="H14" s="143"/>
      <c r="I14" s="48"/>
      <c r="J14" s="49"/>
      <c r="K14" s="48"/>
      <c r="L14" s="48"/>
      <c r="M14" s="48"/>
      <c r="N14" s="50"/>
    </row>
    <row r="15" spans="2:17" ht="21" customHeight="1">
      <c r="B15" s="140" t="s">
        <v>210</v>
      </c>
      <c r="C15" s="140"/>
      <c r="D15" s="140"/>
      <c r="E15" s="140"/>
      <c r="F15" s="140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4">
    <mergeCell ref="G2:I2"/>
    <mergeCell ref="H6:I6"/>
    <mergeCell ref="B15:F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257</v>
      </c>
      <c r="C11" s="37" t="s">
        <v>134</v>
      </c>
      <c r="D11" s="110" t="s">
        <v>258</v>
      </c>
      <c r="E11" s="38">
        <v>2000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.75" customHeight="1">
      <c r="A12" s="21" t="s">
        <v>163</v>
      </c>
      <c r="B12" s="37" t="s">
        <v>257</v>
      </c>
      <c r="C12" s="37" t="s">
        <v>126</v>
      </c>
      <c r="D12" s="110" t="s">
        <v>258</v>
      </c>
      <c r="E12" s="38">
        <v>2300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5">
      <c r="A13" s="21" t="s">
        <v>5</v>
      </c>
      <c r="B13" s="37" t="s">
        <v>257</v>
      </c>
      <c r="C13" s="37" t="s">
        <v>120</v>
      </c>
      <c r="D13" s="110" t="s">
        <v>258</v>
      </c>
      <c r="E13" s="38">
        <v>800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5">
      <c r="Q14" s="1"/>
    </row>
    <row r="15" spans="2:17" ht="17.25" customHeight="1">
      <c r="B15" s="136" t="s">
        <v>162</v>
      </c>
      <c r="C15" s="136"/>
      <c r="D15" s="136"/>
      <c r="E15" s="136"/>
      <c r="F15" s="136"/>
      <c r="G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7">
      <selection activeCell="A11" sqref="A11:F19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SUM(N11:N19)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124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4.25" customHeight="1">
      <c r="A11" s="96" t="s">
        <v>3</v>
      </c>
      <c r="B11" s="21" t="s">
        <v>259</v>
      </c>
      <c r="C11" s="21" t="s">
        <v>139</v>
      </c>
      <c r="D11" s="21" t="s">
        <v>129</v>
      </c>
      <c r="E11" s="98">
        <v>12000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47.25" customHeight="1">
      <c r="A12" s="96" t="s">
        <v>4</v>
      </c>
      <c r="B12" s="21" t="s">
        <v>259</v>
      </c>
      <c r="C12" s="21" t="s">
        <v>125</v>
      </c>
      <c r="D12" s="21" t="s">
        <v>129</v>
      </c>
      <c r="E12" s="98">
        <v>24300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47.25" customHeight="1">
      <c r="A13" s="96" t="s">
        <v>5</v>
      </c>
      <c r="B13" s="21" t="s">
        <v>259</v>
      </c>
      <c r="C13" s="21" t="s">
        <v>260</v>
      </c>
      <c r="D13" s="21" t="s">
        <v>129</v>
      </c>
      <c r="E13" s="98">
        <v>4200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aca="true" t="shared" si="0" ref="L13:L19">IF(K13=0,"0,00",IF(K13&gt;0,ROUND(E13/K13,2)))</f>
        <v>0,00</v>
      </c>
      <c r="M13" s="5"/>
      <c r="N13" s="17">
        <f aca="true" t="shared" si="1" ref="N13:N19">ROUND(L13*ROUND(M13,2),2)</f>
        <v>0</v>
      </c>
    </row>
    <row r="14" spans="1:14" s="4" customFormat="1" ht="47.25" customHeight="1">
      <c r="A14" s="96" t="s">
        <v>6</v>
      </c>
      <c r="B14" s="21" t="s">
        <v>261</v>
      </c>
      <c r="C14" s="21" t="s">
        <v>262</v>
      </c>
      <c r="D14" s="21" t="s">
        <v>263</v>
      </c>
      <c r="E14" s="98">
        <v>180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7.25" customHeight="1">
      <c r="A15" s="96" t="s">
        <v>58</v>
      </c>
      <c r="B15" s="21" t="s">
        <v>264</v>
      </c>
      <c r="C15" s="21" t="s">
        <v>265</v>
      </c>
      <c r="D15" s="21" t="s">
        <v>128</v>
      </c>
      <c r="E15" s="98">
        <v>1800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s="4" customFormat="1" ht="47.25" customHeight="1">
      <c r="A16" s="96" t="s">
        <v>89</v>
      </c>
      <c r="B16" s="21" t="s">
        <v>264</v>
      </c>
      <c r="C16" s="21" t="s">
        <v>266</v>
      </c>
      <c r="D16" s="21" t="s">
        <v>128</v>
      </c>
      <c r="E16" s="98">
        <v>1800</v>
      </c>
      <c r="F16" s="21" t="s">
        <v>90</v>
      </c>
      <c r="G16" s="15" t="s">
        <v>109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s="4" customFormat="1" ht="47.25" customHeight="1">
      <c r="A17" s="96" t="s">
        <v>7</v>
      </c>
      <c r="B17" s="21" t="s">
        <v>264</v>
      </c>
      <c r="C17" s="21" t="s">
        <v>267</v>
      </c>
      <c r="D17" s="21" t="s">
        <v>128</v>
      </c>
      <c r="E17" s="98">
        <v>1800</v>
      </c>
      <c r="F17" s="21" t="s">
        <v>90</v>
      </c>
      <c r="G17" s="15" t="s">
        <v>109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s="4" customFormat="1" ht="47.25" customHeight="1">
      <c r="A18" s="96" t="s">
        <v>8</v>
      </c>
      <c r="B18" s="21" t="s">
        <v>268</v>
      </c>
      <c r="C18" s="21" t="s">
        <v>159</v>
      </c>
      <c r="D18" s="21" t="s">
        <v>172</v>
      </c>
      <c r="E18" s="98">
        <v>64800</v>
      </c>
      <c r="F18" s="21" t="s">
        <v>90</v>
      </c>
      <c r="G18" s="15" t="s">
        <v>109</v>
      </c>
      <c r="H18" s="5"/>
      <c r="I18" s="5"/>
      <c r="J18" s="5"/>
      <c r="K18" s="5"/>
      <c r="L18" s="15" t="str">
        <f t="shared" si="0"/>
        <v>0,00</v>
      </c>
      <c r="M18" s="5"/>
      <c r="N18" s="17">
        <f t="shared" si="1"/>
        <v>0</v>
      </c>
    </row>
    <row r="19" spans="1:14" ht="46.5" customHeight="1">
      <c r="A19" s="96" t="s">
        <v>21</v>
      </c>
      <c r="B19" s="37" t="s">
        <v>269</v>
      </c>
      <c r="C19" s="37" t="s">
        <v>126</v>
      </c>
      <c r="D19" s="37" t="s">
        <v>128</v>
      </c>
      <c r="E19" s="102">
        <v>32400</v>
      </c>
      <c r="F19" s="21" t="s">
        <v>90</v>
      </c>
      <c r="G19" s="15" t="s">
        <v>109</v>
      </c>
      <c r="H19" s="72"/>
      <c r="I19" s="72"/>
      <c r="J19" s="16"/>
      <c r="K19" s="15"/>
      <c r="L19" s="15" t="str">
        <f t="shared" si="0"/>
        <v>0,00</v>
      </c>
      <c r="M19" s="15"/>
      <c r="N19" s="17">
        <f t="shared" si="1"/>
        <v>0</v>
      </c>
    </row>
    <row r="20" ht="15">
      <c r="Q20" s="1"/>
    </row>
    <row r="21" spans="2:17" ht="15">
      <c r="B21" s="136" t="s">
        <v>271</v>
      </c>
      <c r="C21" s="136"/>
      <c r="D21" s="136"/>
      <c r="E21" s="136"/>
      <c r="F21" s="136"/>
      <c r="G21" s="136"/>
      <c r="Q21" s="1"/>
    </row>
    <row r="22" spans="2:17" ht="15">
      <c r="B22" s="136" t="s">
        <v>270</v>
      </c>
      <c r="C22" s="136"/>
      <c r="D22" s="136"/>
      <c r="E22" s="136"/>
      <c r="F22" s="136"/>
      <c r="G22" s="136"/>
      <c r="Q22" s="1"/>
    </row>
    <row r="23" spans="2:17" ht="15">
      <c r="B23" s="136" t="s">
        <v>136</v>
      </c>
      <c r="C23" s="136"/>
      <c r="D23" s="136"/>
      <c r="E23" s="136"/>
      <c r="F23" s="136"/>
      <c r="G23" s="136"/>
      <c r="Q23" s="1"/>
    </row>
    <row r="24" spans="2:17" ht="15">
      <c r="B24" s="2"/>
      <c r="Q24" s="1"/>
    </row>
    <row r="25" spans="2:17" ht="15">
      <c r="B25" s="2"/>
      <c r="Q25" s="1"/>
    </row>
    <row r="26" spans="2:17" ht="15">
      <c r="B26" s="2"/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72" ht="15">
      <c r="Q72" s="1"/>
    </row>
    <row r="73" ht="15">
      <c r="Q73" s="1"/>
    </row>
    <row r="74" ht="15">
      <c r="Q74" s="1"/>
    </row>
  </sheetData>
  <sheetProtection/>
  <mergeCells count="5">
    <mergeCell ref="G2:I2"/>
    <mergeCell ref="H6:I6"/>
    <mergeCell ref="B23:G23"/>
    <mergeCell ref="B21:G21"/>
    <mergeCell ref="B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7">
      <selection activeCell="A11" sqref="A11:F11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200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5">
      <c r="A11" s="21" t="s">
        <v>3</v>
      </c>
      <c r="B11" s="37" t="s">
        <v>272</v>
      </c>
      <c r="C11" s="37" t="s">
        <v>120</v>
      </c>
      <c r="D11" s="37" t="s">
        <v>128</v>
      </c>
      <c r="E11" s="74">
        <v>9000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" customHeight="1">
      <c r="B13" s="136"/>
      <c r="C13" s="136"/>
      <c r="D13" s="136"/>
      <c r="E13" s="136"/>
      <c r="F13" s="136"/>
      <c r="G13" s="136"/>
      <c r="Q13" s="1"/>
    </row>
    <row r="14" spans="2:17" ht="21" customHeight="1">
      <c r="B14" s="136"/>
      <c r="C14" s="136"/>
      <c r="D14" s="136"/>
      <c r="E14" s="136"/>
      <c r="F14" s="136"/>
      <c r="G14" s="136"/>
      <c r="Q14" s="1"/>
    </row>
    <row r="15" spans="2:17" ht="20.25" customHeight="1">
      <c r="B15" s="136"/>
      <c r="C15" s="136"/>
      <c r="D15" s="136"/>
      <c r="E15" s="136"/>
      <c r="F15" s="136"/>
      <c r="G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2.25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273</v>
      </c>
      <c r="C11" s="21" t="s">
        <v>274</v>
      </c>
      <c r="D11" s="21" t="s">
        <v>275</v>
      </c>
      <c r="E11" s="98">
        <v>1200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4.5" customHeight="1">
      <c r="A12" s="21" t="s">
        <v>4</v>
      </c>
      <c r="B12" s="37" t="s">
        <v>273</v>
      </c>
      <c r="C12" s="37" t="s">
        <v>276</v>
      </c>
      <c r="D12" s="37" t="s">
        <v>275</v>
      </c>
      <c r="E12" s="38">
        <v>1200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17.25" customHeight="1">
      <c r="B14" s="136" t="s">
        <v>138</v>
      </c>
      <c r="C14" s="136"/>
      <c r="D14" s="136"/>
      <c r="E14" s="136"/>
      <c r="F14" s="136"/>
      <c r="G14" s="136"/>
      <c r="H14" s="13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3">
      <selection activeCell="A11" sqref="A11:F12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8" customHeight="1">
      <c r="A11" s="21" t="s">
        <v>169</v>
      </c>
      <c r="B11" s="21" t="s">
        <v>277</v>
      </c>
      <c r="C11" s="21" t="s">
        <v>146</v>
      </c>
      <c r="D11" s="21" t="s">
        <v>128</v>
      </c>
      <c r="E11" s="98">
        <v>2000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4.75" customHeight="1">
      <c r="A12" s="21" t="s">
        <v>163</v>
      </c>
      <c r="B12" s="37" t="s">
        <v>277</v>
      </c>
      <c r="C12" s="37" t="s">
        <v>159</v>
      </c>
      <c r="D12" s="37" t="s">
        <v>128</v>
      </c>
      <c r="E12" s="38">
        <v>9700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0.25" customHeight="1">
      <c r="B14" s="136" t="s">
        <v>136</v>
      </c>
      <c r="C14" s="136"/>
      <c r="D14" s="136"/>
      <c r="E14" s="136"/>
      <c r="F14" s="136"/>
      <c r="G14" s="136"/>
      <c r="H14" s="136"/>
      <c r="Q14" s="1"/>
    </row>
    <row r="15" spans="2:17" ht="22.5" customHeight="1">
      <c r="B15" s="136"/>
      <c r="C15" s="136"/>
      <c r="D15" s="136"/>
      <c r="E15" s="136"/>
      <c r="F15" s="136"/>
      <c r="G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" customHeight="1">
      <c r="A11" s="21" t="s">
        <v>3</v>
      </c>
      <c r="B11" s="37" t="s">
        <v>278</v>
      </c>
      <c r="C11" s="37" t="s">
        <v>279</v>
      </c>
      <c r="D11" s="37" t="s">
        <v>280</v>
      </c>
      <c r="E11" s="38">
        <v>40000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6"/>
      <c r="C13" s="136"/>
      <c r="D13" s="136"/>
      <c r="E13" s="136"/>
      <c r="F13" s="136"/>
      <c r="G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281</v>
      </c>
      <c r="C11" s="37" t="s">
        <v>282</v>
      </c>
      <c r="D11" s="37" t="s">
        <v>128</v>
      </c>
      <c r="E11" s="38">
        <v>6600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21" t="s">
        <v>283</v>
      </c>
      <c r="C12" s="21" t="s">
        <v>133</v>
      </c>
      <c r="D12" s="21" t="s">
        <v>128</v>
      </c>
      <c r="E12" s="101">
        <v>400</v>
      </c>
      <c r="F12" s="14" t="s">
        <v>90</v>
      </c>
      <c r="G12" s="15" t="s">
        <v>109</v>
      </c>
      <c r="H12" s="73"/>
      <c r="I12" s="73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3</v>
      </c>
      <c r="B11" s="21" t="s">
        <v>284</v>
      </c>
      <c r="C11" s="21" t="s">
        <v>171</v>
      </c>
      <c r="D11" s="21" t="s">
        <v>285</v>
      </c>
      <c r="E11" s="98">
        <v>50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C21" sqref="C2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8" customHeight="1">
      <c r="A11" s="21" t="s">
        <v>3</v>
      </c>
      <c r="B11" s="37" t="s">
        <v>207</v>
      </c>
      <c r="C11" s="37" t="s">
        <v>120</v>
      </c>
      <c r="D11" s="43" t="s">
        <v>208</v>
      </c>
      <c r="E11" s="99">
        <v>750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8" customHeight="1">
      <c r="A12" s="21" t="s">
        <v>4</v>
      </c>
      <c r="B12" s="37" t="s">
        <v>207</v>
      </c>
      <c r="C12" s="37" t="s">
        <v>159</v>
      </c>
      <c r="D12" s="43" t="s">
        <v>208</v>
      </c>
      <c r="E12" s="99">
        <v>100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46"/>
      <c r="C13" s="46"/>
      <c r="D13" s="63"/>
      <c r="E13" s="71"/>
      <c r="F13" s="64"/>
      <c r="G13" s="48"/>
      <c r="H13" s="48"/>
      <c r="I13" s="48"/>
      <c r="J13" s="49"/>
      <c r="K13" s="48"/>
      <c r="L13" s="48"/>
      <c r="M13" s="48"/>
      <c r="N13" s="50"/>
      <c r="Q13" s="1"/>
    </row>
    <row r="14" spans="2:17" ht="21" customHeight="1">
      <c r="B14" s="140" t="s">
        <v>210</v>
      </c>
      <c r="C14" s="140"/>
      <c r="D14" s="140"/>
      <c r="E14" s="140"/>
      <c r="F14" s="140"/>
      <c r="Q14" s="1"/>
    </row>
    <row r="15" spans="2:17" ht="20.25" customHeight="1">
      <c r="B15" s="140" t="s">
        <v>211</v>
      </c>
      <c r="C15" s="140"/>
      <c r="D15" s="140"/>
      <c r="E15" s="140"/>
      <c r="F15" s="140"/>
      <c r="Q15" s="1"/>
    </row>
    <row r="16" spans="2:17" ht="20.25" customHeight="1">
      <c r="B16" s="133" t="s">
        <v>138</v>
      </c>
      <c r="C16" s="139"/>
      <c r="D16" s="139"/>
      <c r="E16" s="139"/>
      <c r="F16" s="139"/>
      <c r="Q16" s="1"/>
    </row>
    <row r="17" spans="2:17" ht="15">
      <c r="B17" s="139"/>
      <c r="C17" s="139"/>
      <c r="D17" s="139"/>
      <c r="E17" s="139"/>
      <c r="F17" s="139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6:F17"/>
    <mergeCell ref="B14:F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.75" customHeight="1">
      <c r="A11" s="21" t="s">
        <v>3</v>
      </c>
      <c r="B11" s="21" t="s">
        <v>286</v>
      </c>
      <c r="C11" s="21" t="s">
        <v>287</v>
      </c>
      <c r="D11" s="21" t="s">
        <v>288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5">
      <c r="A13" s="9"/>
      <c r="B13" s="145"/>
      <c r="C13" s="145"/>
      <c r="D13" s="145"/>
      <c r="E13" s="145"/>
      <c r="F13" s="145"/>
      <c r="G13" s="145"/>
      <c r="H13" s="145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4.25" customHeight="1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8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161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06" customHeight="1">
      <c r="A11" s="51" t="s">
        <v>3</v>
      </c>
      <c r="B11" s="51" t="s">
        <v>289</v>
      </c>
      <c r="C11" s="51" t="s">
        <v>290</v>
      </c>
      <c r="D11" s="51" t="s">
        <v>291</v>
      </c>
      <c r="E11" s="104">
        <v>500</v>
      </c>
      <c r="F11" s="51" t="s">
        <v>143</v>
      </c>
      <c r="G11" s="54" t="s">
        <v>594</v>
      </c>
      <c r="H11" s="103"/>
      <c r="I11" s="103"/>
      <c r="J11" s="54" t="s">
        <v>595</v>
      </c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36" customHeight="1">
      <c r="A12" s="57"/>
      <c r="B12" s="146"/>
      <c r="C12" s="147"/>
      <c r="D12" s="147"/>
      <c r="E12" s="147"/>
      <c r="F12" s="147"/>
      <c r="G12" s="147"/>
      <c r="H12" s="58"/>
      <c r="I12" s="60"/>
      <c r="J12" s="61"/>
      <c r="K12" s="60"/>
      <c r="L12" s="60"/>
      <c r="M12" s="60"/>
      <c r="N12" s="62"/>
    </row>
    <row r="13" spans="2:17" ht="81.75" customHeight="1">
      <c r="B13" s="136"/>
      <c r="C13" s="136"/>
      <c r="D13" s="136"/>
      <c r="E13" s="136"/>
      <c r="F13" s="136"/>
      <c r="G13" s="136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6"/>
  <sheetViews>
    <sheetView showGridLines="0" tabSelected="1" view="pageBreakPreview" zoomScale="80" zoomScaleNormal="80" zoomScaleSheetLayoutView="80" zoomScalePageLayoutView="80" workbookViewId="0" topLeftCell="A5">
      <selection activeCell="H6" sqref="H6:I6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.875" style="1" hidden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44.2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/>
      <c r="L10" s="5" t="s">
        <v>167</v>
      </c>
      <c r="M10" s="5" t="s">
        <v>168</v>
      </c>
      <c r="N10" s="5" t="s">
        <v>18</v>
      </c>
    </row>
    <row r="11" spans="1:14" s="4" customFormat="1" ht="46.5" customHeight="1">
      <c r="A11" s="51" t="s">
        <v>3</v>
      </c>
      <c r="B11" s="51" t="s">
        <v>292</v>
      </c>
      <c r="C11" s="51" t="s">
        <v>178</v>
      </c>
      <c r="D11" s="51" t="s">
        <v>293</v>
      </c>
      <c r="E11" s="116" t="s">
        <v>626</v>
      </c>
      <c r="F11" s="51" t="s">
        <v>90</v>
      </c>
      <c r="G11" s="54" t="s">
        <v>109</v>
      </c>
      <c r="H11" s="103"/>
      <c r="I11" s="103"/>
      <c r="J11" s="103"/>
      <c r="K11" s="103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0.25" customHeight="1">
      <c r="A12" s="51" t="s">
        <v>163</v>
      </c>
      <c r="B12" s="51" t="s">
        <v>292</v>
      </c>
      <c r="C12" s="51" t="s">
        <v>174</v>
      </c>
      <c r="D12" s="51" t="s">
        <v>293</v>
      </c>
      <c r="E12" s="117">
        <v>1800</v>
      </c>
      <c r="F12" s="51" t="s">
        <v>90</v>
      </c>
      <c r="G12" s="54" t="s">
        <v>109</v>
      </c>
      <c r="H12" s="103"/>
      <c r="I12" s="103"/>
      <c r="J12" s="103"/>
      <c r="K12" s="103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1"/>
      <c r="L13" s="60"/>
      <c r="M13" s="60"/>
      <c r="N13" s="62"/>
    </row>
    <row r="14" spans="1:14" ht="15">
      <c r="A14" s="9"/>
      <c r="B14" s="143" t="s">
        <v>145</v>
      </c>
      <c r="C14" s="143"/>
      <c r="D14" s="143"/>
      <c r="E14" s="143"/>
      <c r="F14" s="143"/>
      <c r="G14" s="143"/>
      <c r="H14" s="143"/>
      <c r="I14" s="48"/>
      <c r="J14" s="49"/>
      <c r="K14" s="49"/>
      <c r="L14" s="48"/>
      <c r="M14" s="48"/>
      <c r="N14" s="50"/>
    </row>
    <row r="15" spans="1:17" ht="15">
      <c r="A15" s="9"/>
      <c r="B15" s="143" t="s">
        <v>294</v>
      </c>
      <c r="C15" s="143"/>
      <c r="D15" s="143"/>
      <c r="E15" s="143"/>
      <c r="F15" s="143"/>
      <c r="G15" s="143"/>
      <c r="H15" s="48"/>
      <c r="I15" s="48"/>
      <c r="J15" s="49"/>
      <c r="K15" s="49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9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9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9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9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9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9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9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9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9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9"/>
      <c r="L25" s="48"/>
      <c r="M25" s="48"/>
      <c r="N25" s="50"/>
      <c r="Q25" s="1"/>
    </row>
    <row r="26" spans="1:17" ht="15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9"/>
      <c r="L26" s="48"/>
      <c r="M26" s="48"/>
      <c r="N26" s="50"/>
      <c r="Q26" s="1"/>
    </row>
    <row r="27" spans="1:17" ht="15">
      <c r="A27" s="9"/>
      <c r="B27" s="9"/>
      <c r="C27" s="9"/>
      <c r="D27" s="9"/>
      <c r="E27" s="19"/>
      <c r="F27" s="9"/>
      <c r="G27" s="9"/>
      <c r="H27" s="9"/>
      <c r="I27" s="9"/>
      <c r="J27" s="9"/>
      <c r="K27" s="9"/>
      <c r="L27" s="9"/>
      <c r="M27" s="9"/>
      <c r="N27" s="9"/>
      <c r="Q27" s="1"/>
    </row>
    <row r="28" spans="1:17" ht="15">
      <c r="A28" s="9"/>
      <c r="B28" s="9"/>
      <c r="C28" s="9"/>
      <c r="D28" s="9"/>
      <c r="E28" s="19"/>
      <c r="F28" s="9"/>
      <c r="G28" s="9"/>
      <c r="H28" s="9"/>
      <c r="I28" s="9"/>
      <c r="J28" s="9"/>
      <c r="K28" s="9"/>
      <c r="L28" s="9"/>
      <c r="M28" s="9"/>
      <c r="N28" s="9"/>
      <c r="Q28" s="1"/>
    </row>
    <row r="29" spans="2:17" ht="15">
      <c r="B29" s="45"/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</sheetData>
  <sheetProtection/>
  <mergeCells count="4">
    <mergeCell ref="G2:I2"/>
    <mergeCell ref="H6:I6"/>
    <mergeCell ref="B15:G15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10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2.5" customHeight="1">
      <c r="A11" s="51" t="s">
        <v>169</v>
      </c>
      <c r="B11" s="51" t="s">
        <v>295</v>
      </c>
      <c r="C11" s="51" t="s">
        <v>296</v>
      </c>
      <c r="D11" s="51" t="s">
        <v>297</v>
      </c>
      <c r="E11" s="104">
        <v>1800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51" customHeight="1">
      <c r="A12" s="51" t="s">
        <v>163</v>
      </c>
      <c r="B12" s="52" t="s">
        <v>295</v>
      </c>
      <c r="C12" s="52" t="s">
        <v>298</v>
      </c>
      <c r="D12" s="52" t="s">
        <v>297</v>
      </c>
      <c r="E12" s="106">
        <v>5000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143" t="s">
        <v>170</v>
      </c>
      <c r="C14" s="143"/>
      <c r="D14" s="143"/>
      <c r="E14" s="143"/>
      <c r="F14" s="143"/>
      <c r="G14" s="143"/>
      <c r="H14" s="143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63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</sheetData>
  <sheetProtection/>
  <mergeCells count="3">
    <mergeCell ref="G2:I2"/>
    <mergeCell ref="H6:I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3"/>
  <sheetViews>
    <sheetView showGridLines="0" view="pageBreakPreview" zoomScale="80" zoomScaleNormal="80" zoomScaleSheetLayoutView="80" zoomScalePageLayoutView="80" workbookViewId="0" topLeftCell="A4">
      <selection activeCell="G20" sqref="G20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2.25390625" style="1" customWidth="1"/>
    <col min="4" max="4" width="21.75390625" style="1" customWidth="1"/>
    <col min="5" max="5" width="10.625" style="23" customWidth="1"/>
    <col min="6" max="6" width="8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21.5" customHeight="1">
      <c r="A11" s="51" t="s">
        <v>169</v>
      </c>
      <c r="B11" s="51" t="s">
        <v>624</v>
      </c>
      <c r="C11" s="51" t="s">
        <v>299</v>
      </c>
      <c r="D11" s="51" t="s">
        <v>300</v>
      </c>
      <c r="E11" s="104">
        <v>2700</v>
      </c>
      <c r="F11" s="51" t="s">
        <v>90</v>
      </c>
      <c r="G11" s="54" t="s">
        <v>109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02.75" customHeight="1">
      <c r="A13" s="9"/>
      <c r="B13" s="143" t="s">
        <v>625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13" ht="15">
      <c r="Q113" s="1"/>
    </row>
  </sheetData>
  <sheetProtection/>
  <mergeCells count="3">
    <mergeCell ref="G2:I2"/>
    <mergeCell ref="H6:I6"/>
    <mergeCell ref="B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8.1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7.25" customHeight="1">
      <c r="A11" s="21" t="s">
        <v>3</v>
      </c>
      <c r="B11" s="37" t="s">
        <v>301</v>
      </c>
      <c r="C11" s="37" t="s">
        <v>302</v>
      </c>
      <c r="D11" s="37" t="s">
        <v>164</v>
      </c>
      <c r="E11" s="38">
        <v>5400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17" ht="13.5" customHeight="1">
      <c r="B12" s="148"/>
      <c r="C12" s="149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125" style="1" customWidth="1"/>
    <col min="3" max="3" width="18.125" style="1" customWidth="1"/>
    <col min="4" max="4" width="23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.75" customHeight="1">
      <c r="A11" s="21" t="s">
        <v>3</v>
      </c>
      <c r="B11" s="37" t="s">
        <v>303</v>
      </c>
      <c r="C11" s="37" t="s">
        <v>120</v>
      </c>
      <c r="D11" s="37" t="s">
        <v>601</v>
      </c>
      <c r="E11" s="38">
        <v>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33" customHeight="1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SheetLayoutView="80" zoomScalePageLayoutView="80" workbookViewId="0" topLeftCell="A4">
      <selection activeCell="A11" sqref="A11:F13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6.75390625" style="1" customWidth="1"/>
    <col min="4" max="4" width="22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4" customHeight="1">
      <c r="A11" s="21" t="s">
        <v>169</v>
      </c>
      <c r="B11" s="21" t="s">
        <v>304</v>
      </c>
      <c r="C11" s="21" t="s">
        <v>305</v>
      </c>
      <c r="D11" s="21" t="s">
        <v>306</v>
      </c>
      <c r="E11" s="98">
        <v>1800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52.5" customHeight="1">
      <c r="A12" s="21" t="s">
        <v>163</v>
      </c>
      <c r="B12" s="21" t="s">
        <v>304</v>
      </c>
      <c r="C12" s="21" t="s">
        <v>307</v>
      </c>
      <c r="D12" s="21" t="s">
        <v>306</v>
      </c>
      <c r="E12" s="98">
        <v>3300</v>
      </c>
      <c r="F12" s="21" t="s">
        <v>90</v>
      </c>
      <c r="G12" s="15" t="s">
        <v>109</v>
      </c>
      <c r="H12" s="5"/>
      <c r="I12" s="5"/>
      <c r="J12" s="66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21" t="s">
        <v>175</v>
      </c>
      <c r="B13" s="37" t="s">
        <v>304</v>
      </c>
      <c r="C13" s="37" t="s">
        <v>308</v>
      </c>
      <c r="D13" s="37" t="s">
        <v>306</v>
      </c>
      <c r="E13" s="102">
        <v>1000</v>
      </c>
      <c r="F13" s="21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6" t="s">
        <v>136</v>
      </c>
      <c r="C15" s="136"/>
      <c r="D15" s="136"/>
      <c r="E15" s="136"/>
      <c r="F15" s="136"/>
      <c r="G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86.25" customHeight="1">
      <c r="A11" s="21" t="s">
        <v>169</v>
      </c>
      <c r="B11" s="21" t="s">
        <v>309</v>
      </c>
      <c r="C11" s="21" t="s">
        <v>178</v>
      </c>
      <c r="D11" s="21" t="s">
        <v>310</v>
      </c>
      <c r="E11" s="98">
        <v>130</v>
      </c>
      <c r="F11" s="21" t="s">
        <v>598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602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311</v>
      </c>
      <c r="C11" s="21" t="s">
        <v>312</v>
      </c>
      <c r="D11" s="21" t="s">
        <v>313</v>
      </c>
      <c r="E11" s="98">
        <v>100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56.75" customHeight="1">
      <c r="A12" s="21" t="s">
        <v>163</v>
      </c>
      <c r="B12" s="37" t="s">
        <v>314</v>
      </c>
      <c r="C12" s="37" t="s">
        <v>315</v>
      </c>
      <c r="D12" s="37" t="s">
        <v>316</v>
      </c>
      <c r="E12" s="102">
        <v>260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5.75" customHeight="1">
      <c r="A13" s="9"/>
      <c r="B13" s="46"/>
      <c r="C13" s="46"/>
      <c r="D13" s="46"/>
      <c r="E13" s="47"/>
      <c r="F13" s="9"/>
      <c r="G13" s="48"/>
      <c r="H13" s="97"/>
      <c r="I13" s="97"/>
      <c r="J13" s="49"/>
      <c r="K13" s="48"/>
      <c r="L13" s="48"/>
      <c r="M13" s="48"/>
      <c r="N13" s="50"/>
    </row>
    <row r="14" spans="2:17" ht="15">
      <c r="B14" s="136" t="s">
        <v>317</v>
      </c>
      <c r="C14" s="136"/>
      <c r="D14" s="136"/>
      <c r="E14" s="136"/>
      <c r="F14" s="136"/>
      <c r="G14" s="136"/>
      <c r="Q14" s="1"/>
    </row>
    <row r="15" spans="2:17" ht="22.5" customHeight="1">
      <c r="B15" s="136"/>
      <c r="C15" s="136"/>
      <c r="D15" s="136"/>
      <c r="E15" s="136"/>
      <c r="F15" s="136"/>
      <c r="G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G2:I2"/>
    <mergeCell ref="H6:I6"/>
    <mergeCell ref="B15:G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11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2" customHeight="1">
      <c r="A11" s="21" t="s">
        <v>3</v>
      </c>
      <c r="B11" s="37" t="s">
        <v>212</v>
      </c>
      <c r="C11" s="37" t="s">
        <v>213</v>
      </c>
      <c r="D11" s="37" t="s">
        <v>214</v>
      </c>
      <c r="E11" s="100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 customHeight="1">
      <c r="B13" s="136" t="s">
        <v>145</v>
      </c>
      <c r="C13" s="136"/>
      <c r="D13" s="136"/>
      <c r="E13" s="136"/>
      <c r="F13" s="136"/>
    </row>
    <row r="14" spans="2:7" ht="16.5" customHeight="1">
      <c r="B14" s="141" t="s">
        <v>209</v>
      </c>
      <c r="C14" s="141"/>
      <c r="D14" s="141"/>
      <c r="E14" s="141"/>
      <c r="F14" s="141"/>
      <c r="G14" s="141"/>
    </row>
    <row r="15" spans="2:17" ht="23.25" customHeight="1">
      <c r="B15" s="140"/>
      <c r="C15" s="140"/>
      <c r="D15" s="140"/>
      <c r="E15" s="140"/>
      <c r="F15" s="140"/>
      <c r="Q15" s="1"/>
    </row>
    <row r="16" spans="2:17" ht="20.25" customHeight="1">
      <c r="B16" s="133"/>
      <c r="C16" s="139"/>
      <c r="D16" s="139"/>
      <c r="E16" s="139"/>
      <c r="F16" s="139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6">
    <mergeCell ref="G2:I2"/>
    <mergeCell ref="H6:I6"/>
    <mergeCell ref="B16:F16"/>
    <mergeCell ref="B13:F13"/>
    <mergeCell ref="B15:F15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4" customHeight="1">
      <c r="A11" s="51" t="s">
        <v>3</v>
      </c>
      <c r="B11" s="52" t="s">
        <v>318</v>
      </c>
      <c r="C11" s="52" t="s">
        <v>319</v>
      </c>
      <c r="D11" s="52" t="s">
        <v>320</v>
      </c>
      <c r="E11" s="105">
        <v>650</v>
      </c>
      <c r="F11" s="53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24" customHeight="1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5" ht="15">
      <c r="B15" s="2"/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0.00390625" style="1" customWidth="1"/>
    <col min="4" max="4" width="17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124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97.5" customHeight="1">
      <c r="A11" s="21" t="s">
        <v>3</v>
      </c>
      <c r="B11" s="37" t="s">
        <v>321</v>
      </c>
      <c r="C11" s="37" t="s">
        <v>322</v>
      </c>
      <c r="D11" s="37" t="s">
        <v>323</v>
      </c>
      <c r="E11" s="38">
        <v>8600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s="9" customFormat="1" ht="15">
      <c r="A12" s="57"/>
      <c r="B12" s="89"/>
      <c r="C12" s="90"/>
      <c r="D12" s="57"/>
      <c r="E12" s="91"/>
      <c r="F12" s="57"/>
      <c r="G12" s="48"/>
      <c r="L12" s="48"/>
      <c r="N12" s="50"/>
    </row>
    <row r="13" spans="1:17" ht="11.25" customHeight="1">
      <c r="A13" s="150"/>
      <c r="B13" s="150"/>
      <c r="C13" s="150"/>
      <c r="D13" s="150"/>
      <c r="E13" s="150"/>
      <c r="F13" s="15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4.75390625" style="1" customWidth="1"/>
    <col min="4" max="4" width="23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6.5" customHeight="1">
      <c r="A11" s="51" t="s">
        <v>3</v>
      </c>
      <c r="B11" s="52" t="s">
        <v>324</v>
      </c>
      <c r="C11" s="52" t="s">
        <v>325</v>
      </c>
      <c r="D11" s="52" t="s">
        <v>326</v>
      </c>
      <c r="E11" s="105">
        <v>1000</v>
      </c>
      <c r="F11" s="53" t="s">
        <v>90</v>
      </c>
      <c r="G11" s="21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s="4" customFormat="1" ht="46.5" customHeight="1">
      <c r="A12" s="51" t="s">
        <v>163</v>
      </c>
      <c r="B12" s="52" t="s">
        <v>324</v>
      </c>
      <c r="C12" s="52" t="s">
        <v>327</v>
      </c>
      <c r="D12" s="52" t="s">
        <v>328</v>
      </c>
      <c r="E12" s="105">
        <v>180</v>
      </c>
      <c r="F12" s="53" t="s">
        <v>90</v>
      </c>
      <c r="G12" s="21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45">
      <c r="A13" s="21" t="s">
        <v>5</v>
      </c>
      <c r="B13" s="37" t="s">
        <v>324</v>
      </c>
      <c r="C13" s="37" t="s">
        <v>329</v>
      </c>
      <c r="D13" s="37" t="s">
        <v>328</v>
      </c>
      <c r="E13" s="38">
        <v>2800</v>
      </c>
      <c r="F13" s="21" t="s">
        <v>90</v>
      </c>
      <c r="G13" s="21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ht="15">
      <c r="Q14" s="1"/>
    </row>
    <row r="15" spans="2:17" ht="15">
      <c r="B15" s="136" t="s">
        <v>330</v>
      </c>
      <c r="C15" s="136"/>
      <c r="D15" s="136"/>
      <c r="E15" s="136"/>
      <c r="F15" s="136"/>
      <c r="G15" s="136"/>
      <c r="Q15" s="1"/>
    </row>
    <row r="16" spans="2:17" ht="17.25" customHeight="1">
      <c r="B16" s="136" t="s">
        <v>136</v>
      </c>
      <c r="C16" s="136"/>
      <c r="D16" s="136"/>
      <c r="E16" s="136"/>
      <c r="F16" s="136"/>
      <c r="G16" s="13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6:G1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375" style="1" customWidth="1"/>
    <col min="10" max="10" width="16.2539062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66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0" customHeight="1">
      <c r="A11" s="21" t="s">
        <v>169</v>
      </c>
      <c r="B11" s="21" t="s">
        <v>331</v>
      </c>
      <c r="C11" s="21" t="s">
        <v>332</v>
      </c>
      <c r="D11" s="21" t="s">
        <v>129</v>
      </c>
      <c r="E11" s="98">
        <v>2160</v>
      </c>
      <c r="F11" s="21" t="s">
        <v>90</v>
      </c>
      <c r="G11" s="15" t="s">
        <v>109</v>
      </c>
      <c r="H11" s="5"/>
      <c r="I11" s="5"/>
      <c r="J11" s="66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ht="15">
      <c r="Q12" s="1"/>
    </row>
    <row r="13" spans="2:17" ht="15">
      <c r="B13" s="136"/>
      <c r="C13" s="136"/>
      <c r="D13" s="136"/>
      <c r="E13" s="136"/>
      <c r="F13" s="136"/>
      <c r="G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9.25390625" style="1" hidden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2.25" customHeight="1">
      <c r="A11" s="21" t="s">
        <v>3</v>
      </c>
      <c r="B11" s="37" t="s">
        <v>333</v>
      </c>
      <c r="C11" s="37" t="s">
        <v>334</v>
      </c>
      <c r="D11" s="37" t="s">
        <v>129</v>
      </c>
      <c r="E11" s="38">
        <v>3300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6"/>
      <c r="C13" s="136"/>
      <c r="D13" s="136"/>
      <c r="E13" s="136"/>
      <c r="F13" s="136"/>
      <c r="G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A11" sqref="A11:F12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3.75390625" style="1" customWidth="1"/>
    <col min="4" max="4" width="19.00390625" style="1" customWidth="1"/>
    <col min="5" max="5" width="10.625" style="23" customWidth="1"/>
    <col min="6" max="6" width="10.00390625" style="1" customWidth="1"/>
    <col min="7" max="7" width="27.25390625" style="1" customWidth="1"/>
    <col min="8" max="8" width="23.75390625" style="1" customWidth="1"/>
    <col min="9" max="9" width="15.125" style="1" customWidth="1"/>
    <col min="10" max="10" width="7.75390625" style="1" hidden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110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42"/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69.75" customHeight="1">
      <c r="A11" s="21" t="s">
        <v>169</v>
      </c>
      <c r="B11" s="21" t="s">
        <v>335</v>
      </c>
      <c r="C11" s="21" t="s">
        <v>260</v>
      </c>
      <c r="D11" s="21" t="s">
        <v>336</v>
      </c>
      <c r="E11" s="98">
        <v>1600</v>
      </c>
      <c r="F11" s="21" t="s">
        <v>90</v>
      </c>
      <c r="G11" s="15" t="s">
        <v>109</v>
      </c>
      <c r="H11" s="66"/>
      <c r="I11" s="5"/>
      <c r="J11" s="42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56.25" customHeight="1">
      <c r="A12" s="21" t="s">
        <v>163</v>
      </c>
      <c r="B12" s="37" t="s">
        <v>337</v>
      </c>
      <c r="C12" s="37" t="s">
        <v>120</v>
      </c>
      <c r="D12" s="37" t="s">
        <v>336</v>
      </c>
      <c r="E12" s="102">
        <v>1600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  <c r="Q13" s="1"/>
    </row>
    <row r="14" spans="1:17" ht="18" customHeight="1">
      <c r="A14" s="9"/>
      <c r="B14" s="136" t="s">
        <v>338</v>
      </c>
      <c r="C14" s="136"/>
      <c r="D14" s="136"/>
      <c r="E14" s="136"/>
      <c r="F14" s="136"/>
      <c r="G14" s="136"/>
      <c r="H14" s="48"/>
      <c r="I14" s="48"/>
      <c r="J14" s="49"/>
      <c r="K14" s="48"/>
      <c r="L14" s="48"/>
      <c r="M14" s="48"/>
      <c r="N14" s="50"/>
      <c r="Q14" s="1"/>
    </row>
    <row r="15" spans="2:17" ht="15">
      <c r="B15" s="2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G28" sqref="G28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8.75390625" style="1" customWidth="1"/>
    <col min="4" max="4" width="21.875" style="1" customWidth="1"/>
    <col min="5" max="5" width="10.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141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51" t="s">
        <v>3</v>
      </c>
      <c r="B11" s="52" t="s">
        <v>339</v>
      </c>
      <c r="C11" s="52" t="s">
        <v>340</v>
      </c>
      <c r="D11" s="52" t="s">
        <v>341</v>
      </c>
      <c r="E11" s="105">
        <v>220</v>
      </c>
      <c r="F11" s="53" t="s">
        <v>90</v>
      </c>
      <c r="G11" s="54" t="s">
        <v>109</v>
      </c>
      <c r="H11" s="92"/>
      <c r="I11" s="92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">
      <c r="A12" s="57"/>
      <c r="B12" s="58"/>
      <c r="C12" s="58"/>
      <c r="D12" s="58"/>
      <c r="E12" s="59"/>
      <c r="F12" s="57"/>
      <c r="G12" s="60"/>
      <c r="H12" s="60"/>
      <c r="I12" s="60"/>
      <c r="J12" s="61"/>
      <c r="K12" s="60"/>
      <c r="L12" s="60"/>
      <c r="M12" s="60"/>
      <c r="N12" s="62"/>
    </row>
    <row r="13" spans="1:17" ht="15">
      <c r="A13" s="9"/>
      <c r="B13" s="46"/>
      <c r="C13" s="46"/>
      <c r="D13" s="46"/>
      <c r="E13" s="47"/>
      <c r="F13" s="9"/>
      <c r="G13" s="48"/>
      <c r="H13" s="48"/>
      <c r="I13" s="48"/>
      <c r="J13" s="49"/>
      <c r="K13" s="48"/>
      <c r="L13" s="48"/>
      <c r="M13" s="48"/>
      <c r="N13" s="50"/>
      <c r="Q13" s="1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spans="1:17" ht="15">
      <c r="A15" s="9"/>
      <c r="B15" s="46"/>
      <c r="C15" s="46"/>
      <c r="D15" s="46"/>
      <c r="E15" s="47"/>
      <c r="F15" s="9"/>
      <c r="G15" s="48"/>
      <c r="H15" s="48"/>
      <c r="I15" s="48"/>
      <c r="J15" s="49"/>
      <c r="K15" s="48"/>
      <c r="L15" s="48"/>
      <c r="M15" s="48"/>
      <c r="N15" s="50"/>
      <c r="Q15" s="1"/>
    </row>
    <row r="16" spans="1:17" ht="15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64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.75" customHeight="1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spans="1:17" ht="15">
      <c r="A19" s="9"/>
      <c r="B19" s="46"/>
      <c r="C19" s="46"/>
      <c r="D19" s="46"/>
      <c r="E19" s="47"/>
      <c r="F19" s="9"/>
      <c r="G19" s="48"/>
      <c r="H19" s="48"/>
      <c r="I19" s="48"/>
      <c r="J19" s="49"/>
      <c r="K19" s="48"/>
      <c r="L19" s="48"/>
      <c r="M19" s="48"/>
      <c r="N19" s="50"/>
      <c r="Q19" s="1"/>
    </row>
    <row r="20" spans="1:17" ht="15">
      <c r="A20" s="9"/>
      <c r="B20" s="46"/>
      <c r="C20" s="46"/>
      <c r="D20" s="46"/>
      <c r="E20" s="47"/>
      <c r="F20" s="9"/>
      <c r="G20" s="48"/>
      <c r="H20" s="48"/>
      <c r="I20" s="48"/>
      <c r="J20" s="49"/>
      <c r="K20" s="48"/>
      <c r="L20" s="48"/>
      <c r="M20" s="48"/>
      <c r="N20" s="50"/>
      <c r="Q20" s="1"/>
    </row>
    <row r="21" spans="1:17" ht="15">
      <c r="A21" s="9"/>
      <c r="B21" s="46"/>
      <c r="C21" s="46"/>
      <c r="D21" s="46"/>
      <c r="E21" s="47"/>
      <c r="F21" s="9"/>
      <c r="G21" s="48"/>
      <c r="H21" s="48"/>
      <c r="I21" s="48"/>
      <c r="J21" s="49"/>
      <c r="K21" s="48"/>
      <c r="L21" s="48"/>
      <c r="M21" s="48"/>
      <c r="N21" s="50"/>
      <c r="Q21" s="1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spans="1:17" ht="15">
      <c r="A23" s="9"/>
      <c r="B23" s="46"/>
      <c r="C23" s="46"/>
      <c r="D23" s="46"/>
      <c r="E23" s="47"/>
      <c r="F23" s="9"/>
      <c r="G23" s="48"/>
      <c r="H23" s="48"/>
      <c r="I23" s="48"/>
      <c r="J23" s="49"/>
      <c r="K23" s="48"/>
      <c r="L23" s="48"/>
      <c r="M23" s="48"/>
      <c r="N23" s="50"/>
      <c r="Q23" s="1"/>
    </row>
    <row r="24" spans="1:17" ht="15">
      <c r="A24" s="9"/>
      <c r="B24" s="46"/>
      <c r="C24" s="46"/>
      <c r="D24" s="46"/>
      <c r="E24" s="47"/>
      <c r="F24" s="9"/>
      <c r="G24" s="48"/>
      <c r="H24" s="48"/>
      <c r="I24" s="48"/>
      <c r="J24" s="49"/>
      <c r="K24" s="48"/>
      <c r="L24" s="48"/>
      <c r="M24" s="48"/>
      <c r="N24" s="50"/>
      <c r="Q24" s="1"/>
    </row>
    <row r="25" spans="1:17" ht="15">
      <c r="A25" s="9"/>
      <c r="B25" s="46"/>
      <c r="C25" s="46"/>
      <c r="D25" s="46"/>
      <c r="E25" s="47"/>
      <c r="F25" s="9"/>
      <c r="G25" s="48"/>
      <c r="H25" s="48"/>
      <c r="I25" s="48"/>
      <c r="J25" s="49"/>
      <c r="K25" s="48"/>
      <c r="L25" s="48"/>
      <c r="M25" s="48"/>
      <c r="N25" s="50"/>
      <c r="Q25" s="1"/>
    </row>
    <row r="26" spans="1:17" ht="15" customHeight="1">
      <c r="A26" s="9"/>
      <c r="B26" s="46"/>
      <c r="C26" s="46"/>
      <c r="D26" s="46"/>
      <c r="E26" s="47"/>
      <c r="F26" s="9"/>
      <c r="G26" s="48"/>
      <c r="H26" s="48"/>
      <c r="I26" s="48"/>
      <c r="J26" s="49"/>
      <c r="K26" s="48"/>
      <c r="L26" s="48"/>
      <c r="M26" s="48"/>
      <c r="N26" s="50"/>
      <c r="Q26" s="1"/>
    </row>
    <row r="27" spans="1:17" ht="15.75" customHeight="1">
      <c r="A27" s="9"/>
      <c r="B27" s="46"/>
      <c r="C27" s="46"/>
      <c r="D27" s="46"/>
      <c r="E27" s="47"/>
      <c r="F27" s="9"/>
      <c r="G27" s="48"/>
      <c r="H27" s="48"/>
      <c r="I27" s="48"/>
      <c r="J27" s="49"/>
      <c r="K27" s="48"/>
      <c r="L27" s="48"/>
      <c r="M27" s="48"/>
      <c r="N27" s="50"/>
      <c r="Q27" s="1"/>
    </row>
    <row r="28" spans="1:17" ht="15">
      <c r="A28" s="9"/>
      <c r="B28" s="46"/>
      <c r="C28" s="46"/>
      <c r="D28" s="46"/>
      <c r="E28" s="47"/>
      <c r="F28" s="9"/>
      <c r="G28" s="48"/>
      <c r="H28" s="48"/>
      <c r="I28" s="48"/>
      <c r="J28" s="49"/>
      <c r="K28" s="48"/>
      <c r="L28" s="48"/>
      <c r="M28" s="48"/>
      <c r="N28" s="50"/>
      <c r="Q28" s="1"/>
    </row>
    <row r="29" spans="1:17" ht="15">
      <c r="A29" s="9"/>
      <c r="B29" s="46"/>
      <c r="C29" s="46"/>
      <c r="D29" s="46"/>
      <c r="E29" s="47"/>
      <c r="F29" s="9"/>
      <c r="G29" s="48"/>
      <c r="H29" s="48"/>
      <c r="I29" s="48"/>
      <c r="J29" s="49"/>
      <c r="K29" s="48"/>
      <c r="L29" s="48"/>
      <c r="M29" s="48"/>
      <c r="N29" s="50"/>
      <c r="Q29" s="1"/>
    </row>
    <row r="30" spans="1:17" ht="15">
      <c r="A30" s="9"/>
      <c r="B30" s="46"/>
      <c r="C30" s="46"/>
      <c r="D30" s="46"/>
      <c r="E30" s="47"/>
      <c r="F30" s="9"/>
      <c r="G30" s="48"/>
      <c r="H30" s="48"/>
      <c r="I30" s="48"/>
      <c r="J30" s="49"/>
      <c r="K30" s="48"/>
      <c r="L30" s="48"/>
      <c r="M30" s="48"/>
      <c r="N30" s="50"/>
      <c r="Q30" s="1"/>
    </row>
    <row r="31" spans="1:17" ht="15">
      <c r="A31" s="9"/>
      <c r="B31" s="46"/>
      <c r="C31" s="46"/>
      <c r="D31" s="46"/>
      <c r="E31" s="47"/>
      <c r="F31" s="9"/>
      <c r="G31" s="48"/>
      <c r="H31" s="48"/>
      <c r="I31" s="48"/>
      <c r="J31" s="49"/>
      <c r="K31" s="48"/>
      <c r="L31" s="48"/>
      <c r="M31" s="48"/>
      <c r="N31" s="50"/>
      <c r="Q31" s="1"/>
    </row>
    <row r="32" spans="1:17" ht="15">
      <c r="A32" s="9"/>
      <c r="B32" s="46"/>
      <c r="C32" s="46"/>
      <c r="D32" s="46"/>
      <c r="E32" s="47"/>
      <c r="F32" s="9"/>
      <c r="G32" s="48"/>
      <c r="H32" s="48"/>
      <c r="I32" s="48"/>
      <c r="J32" s="49"/>
      <c r="K32" s="48"/>
      <c r="L32" s="48"/>
      <c r="M32" s="48"/>
      <c r="N32" s="50"/>
      <c r="Q32" s="1"/>
    </row>
    <row r="33" spans="1:17" ht="15">
      <c r="A33" s="9"/>
      <c r="B33" s="46"/>
      <c r="C33" s="46"/>
      <c r="D33" s="46"/>
      <c r="E33" s="47"/>
      <c r="F33" s="9"/>
      <c r="G33" s="48"/>
      <c r="H33" s="48"/>
      <c r="I33" s="48"/>
      <c r="J33" s="49"/>
      <c r="K33" s="48"/>
      <c r="L33" s="48"/>
      <c r="M33" s="48"/>
      <c r="N33" s="50"/>
      <c r="Q33" s="1"/>
    </row>
    <row r="34" spans="1:17" ht="15">
      <c r="A34" s="9"/>
      <c r="B34" s="46"/>
      <c r="C34" s="46"/>
      <c r="D34" s="46"/>
      <c r="E34" s="47"/>
      <c r="F34" s="9"/>
      <c r="G34" s="48"/>
      <c r="H34" s="48"/>
      <c r="I34" s="48"/>
      <c r="J34" s="49"/>
      <c r="K34" s="48"/>
      <c r="L34" s="48"/>
      <c r="M34" s="48"/>
      <c r="N34" s="50"/>
      <c r="Q34" s="1"/>
    </row>
    <row r="35" spans="1:17" ht="15">
      <c r="A35" s="9"/>
      <c r="B35" s="46"/>
      <c r="C35" s="46"/>
      <c r="D35" s="46"/>
      <c r="E35" s="47"/>
      <c r="F35" s="9"/>
      <c r="G35" s="48"/>
      <c r="H35" s="48"/>
      <c r="I35" s="48"/>
      <c r="J35" s="49"/>
      <c r="K35" s="48"/>
      <c r="L35" s="48"/>
      <c r="M35" s="48"/>
      <c r="N35" s="50"/>
      <c r="Q35" s="1"/>
    </row>
    <row r="36" spans="1:17" ht="15">
      <c r="A36" s="9"/>
      <c r="B36" s="46"/>
      <c r="C36" s="46"/>
      <c r="D36" s="46"/>
      <c r="E36" s="47"/>
      <c r="F36" s="9"/>
      <c r="G36" s="48"/>
      <c r="H36" s="48"/>
      <c r="I36" s="48"/>
      <c r="J36" s="49"/>
      <c r="K36" s="48"/>
      <c r="L36" s="48"/>
      <c r="M36" s="48"/>
      <c r="N36" s="50"/>
      <c r="Q36" s="1"/>
    </row>
    <row r="37" spans="1:17" ht="15">
      <c r="A37" s="9"/>
      <c r="B37" s="46"/>
      <c r="C37" s="46"/>
      <c r="D37" s="46"/>
      <c r="E37" s="47"/>
      <c r="F37" s="9"/>
      <c r="G37" s="48"/>
      <c r="H37" s="48"/>
      <c r="I37" s="48"/>
      <c r="J37" s="49"/>
      <c r="K37" s="48"/>
      <c r="L37" s="48"/>
      <c r="M37" s="48"/>
      <c r="N37" s="50"/>
      <c r="Q37" s="1"/>
    </row>
    <row r="38" spans="1:17" ht="15">
      <c r="A38" s="9"/>
      <c r="B38" s="46"/>
      <c r="C38" s="46"/>
      <c r="D38" s="46"/>
      <c r="E38" s="47"/>
      <c r="F38" s="9"/>
      <c r="G38" s="48"/>
      <c r="H38" s="48"/>
      <c r="I38" s="48"/>
      <c r="J38" s="49"/>
      <c r="K38" s="48"/>
      <c r="L38" s="48"/>
      <c r="M38" s="48"/>
      <c r="N38" s="50"/>
      <c r="Q38" s="1"/>
    </row>
    <row r="39" spans="1:17" ht="15.75" customHeight="1">
      <c r="A39" s="9"/>
      <c r="B39" s="46"/>
      <c r="C39" s="46"/>
      <c r="D39" s="46"/>
      <c r="E39" s="47"/>
      <c r="F39" s="9"/>
      <c r="G39" s="48"/>
      <c r="H39" s="48"/>
      <c r="I39" s="48"/>
      <c r="J39" s="49"/>
      <c r="K39" s="48"/>
      <c r="L39" s="48"/>
      <c r="M39" s="48"/>
      <c r="N39" s="50"/>
      <c r="Q39" s="1"/>
    </row>
    <row r="40" spans="1:17" ht="15">
      <c r="A40" s="9"/>
      <c r="B40" s="46"/>
      <c r="C40" s="46"/>
      <c r="D40" s="46"/>
      <c r="E40" s="47"/>
      <c r="F40" s="9"/>
      <c r="G40" s="48"/>
      <c r="H40" s="48"/>
      <c r="I40" s="48"/>
      <c r="J40" s="49"/>
      <c r="K40" s="48"/>
      <c r="L40" s="48"/>
      <c r="M40" s="48"/>
      <c r="N40" s="50"/>
      <c r="Q40" s="1"/>
    </row>
    <row r="41" spans="1:17" ht="15">
      <c r="A41" s="9"/>
      <c r="B41" s="46"/>
      <c r="C41" s="46"/>
      <c r="D41" s="46"/>
      <c r="E41" s="47"/>
      <c r="F41" s="9"/>
      <c r="G41" s="48"/>
      <c r="H41" s="48"/>
      <c r="I41" s="48"/>
      <c r="J41" s="49"/>
      <c r="K41" s="48"/>
      <c r="L41" s="48"/>
      <c r="M41" s="48"/>
      <c r="N41" s="50"/>
      <c r="Q41" s="1"/>
    </row>
    <row r="42" spans="1:17" ht="15">
      <c r="A42" s="9"/>
      <c r="B42" s="46"/>
      <c r="C42" s="46"/>
      <c r="D42" s="46"/>
      <c r="E42" s="47"/>
      <c r="F42" s="9"/>
      <c r="G42" s="48"/>
      <c r="H42" s="48"/>
      <c r="I42" s="48"/>
      <c r="J42" s="49"/>
      <c r="K42" s="48"/>
      <c r="L42" s="48"/>
      <c r="M42" s="48"/>
      <c r="N42" s="50"/>
      <c r="Q42" s="1"/>
    </row>
    <row r="43" spans="1:17" ht="15">
      <c r="A43" s="9"/>
      <c r="B43" s="46"/>
      <c r="C43" s="46"/>
      <c r="D43" s="46"/>
      <c r="E43" s="47"/>
      <c r="F43" s="9"/>
      <c r="G43" s="48"/>
      <c r="H43" s="48"/>
      <c r="I43" s="48"/>
      <c r="J43" s="49"/>
      <c r="K43" s="48"/>
      <c r="L43" s="48"/>
      <c r="M43" s="48"/>
      <c r="N43" s="50"/>
      <c r="Q43" s="1"/>
    </row>
    <row r="44" spans="1:17" ht="15">
      <c r="A44" s="9"/>
      <c r="B44" s="46"/>
      <c r="C44" s="46"/>
      <c r="D44" s="46"/>
      <c r="E44" s="47"/>
      <c r="F44" s="9"/>
      <c r="G44" s="48"/>
      <c r="H44" s="48"/>
      <c r="I44" s="48"/>
      <c r="J44" s="49"/>
      <c r="K44" s="48"/>
      <c r="L44" s="48"/>
      <c r="M44" s="48"/>
      <c r="N44" s="50"/>
      <c r="Q44" s="1"/>
    </row>
    <row r="45" spans="1:17" ht="15">
      <c r="A45" s="9"/>
      <c r="B45" s="46"/>
      <c r="C45" s="46"/>
      <c r="D45" s="46"/>
      <c r="E45" s="47"/>
      <c r="F45" s="9"/>
      <c r="G45" s="48"/>
      <c r="H45" s="48"/>
      <c r="I45" s="48"/>
      <c r="J45" s="49"/>
      <c r="K45" s="48"/>
      <c r="L45" s="48"/>
      <c r="M45" s="48"/>
      <c r="N45" s="50"/>
      <c r="Q45" s="1"/>
    </row>
    <row r="46" spans="1:17" ht="15">
      <c r="A46" s="9"/>
      <c r="B46" s="46"/>
      <c r="C46" s="46"/>
      <c r="D46" s="46"/>
      <c r="E46" s="47"/>
      <c r="F46" s="9"/>
      <c r="G46" s="48"/>
      <c r="H46" s="48"/>
      <c r="I46" s="48"/>
      <c r="J46" s="49"/>
      <c r="K46" s="48"/>
      <c r="L46" s="48"/>
      <c r="M46" s="48"/>
      <c r="N46" s="50"/>
      <c r="Q46" s="1"/>
    </row>
    <row r="47" spans="1:17" ht="15.75" customHeight="1">
      <c r="A47" s="9"/>
      <c r="B47" s="46"/>
      <c r="C47" s="46"/>
      <c r="D47" s="46"/>
      <c r="E47" s="47"/>
      <c r="F47" s="9"/>
      <c r="G47" s="48"/>
      <c r="H47" s="48"/>
      <c r="I47" s="48"/>
      <c r="J47" s="49"/>
      <c r="K47" s="48"/>
      <c r="L47" s="48"/>
      <c r="M47" s="48"/>
      <c r="N47" s="50"/>
      <c r="Q47" s="1"/>
    </row>
    <row r="48" spans="1:17" ht="15">
      <c r="A48" s="9"/>
      <c r="B48" s="46"/>
      <c r="C48" s="46"/>
      <c r="D48" s="46"/>
      <c r="E48" s="47"/>
      <c r="F48" s="9"/>
      <c r="G48" s="48"/>
      <c r="H48" s="48"/>
      <c r="I48" s="48"/>
      <c r="J48" s="49"/>
      <c r="K48" s="48"/>
      <c r="L48" s="48"/>
      <c r="M48" s="48"/>
      <c r="N48" s="50"/>
      <c r="Q48" s="1"/>
    </row>
    <row r="49" spans="1:17" ht="15">
      <c r="A49" s="9"/>
      <c r="B49" s="46"/>
      <c r="C49" s="46"/>
      <c r="D49" s="46"/>
      <c r="E49" s="47"/>
      <c r="F49" s="9"/>
      <c r="G49" s="48"/>
      <c r="H49" s="48"/>
      <c r="I49" s="48"/>
      <c r="J49" s="49"/>
      <c r="K49" s="48"/>
      <c r="L49" s="48"/>
      <c r="M49" s="48"/>
      <c r="N49" s="50"/>
      <c r="Q49" s="1"/>
    </row>
    <row r="50" spans="1:17" ht="15">
      <c r="A50" s="9"/>
      <c r="B50" s="46"/>
      <c r="C50" s="46"/>
      <c r="D50" s="46"/>
      <c r="E50" s="47"/>
      <c r="F50" s="9"/>
      <c r="G50" s="48"/>
      <c r="H50" s="48"/>
      <c r="I50" s="48"/>
      <c r="J50" s="49"/>
      <c r="K50" s="48"/>
      <c r="L50" s="48"/>
      <c r="M50" s="48"/>
      <c r="N50" s="50"/>
      <c r="Q50" s="1"/>
    </row>
    <row r="51" spans="1:17" ht="15">
      <c r="A51" s="9"/>
      <c r="B51" s="46"/>
      <c r="C51" s="46"/>
      <c r="D51" s="46"/>
      <c r="E51" s="47"/>
      <c r="F51" s="9"/>
      <c r="G51" s="48"/>
      <c r="H51" s="48"/>
      <c r="I51" s="48"/>
      <c r="J51" s="49"/>
      <c r="K51" s="48"/>
      <c r="L51" s="48"/>
      <c r="M51" s="48"/>
      <c r="N51" s="50"/>
      <c r="Q51" s="1"/>
    </row>
    <row r="52" spans="1:17" ht="15">
      <c r="A52" s="9"/>
      <c r="B52" s="46"/>
      <c r="C52" s="46"/>
      <c r="D52" s="46"/>
      <c r="E52" s="47"/>
      <c r="F52" s="9"/>
      <c r="G52" s="48"/>
      <c r="H52" s="48"/>
      <c r="I52" s="48"/>
      <c r="J52" s="49"/>
      <c r="K52" s="48"/>
      <c r="L52" s="48"/>
      <c r="M52" s="48"/>
      <c r="N52" s="50"/>
      <c r="Q52" s="1"/>
    </row>
    <row r="53" spans="1:17" ht="15">
      <c r="A53" s="9"/>
      <c r="B53" s="46"/>
      <c r="C53" s="46"/>
      <c r="D53" s="46"/>
      <c r="E53" s="47"/>
      <c r="F53" s="9"/>
      <c r="G53" s="48"/>
      <c r="H53" s="48"/>
      <c r="I53" s="48"/>
      <c r="J53" s="49"/>
      <c r="K53" s="48"/>
      <c r="L53" s="48"/>
      <c r="M53" s="48"/>
      <c r="N53" s="50"/>
      <c r="Q53" s="1"/>
    </row>
    <row r="54" spans="1:17" ht="15">
      <c r="A54" s="9"/>
      <c r="B54" s="46"/>
      <c r="C54" s="46"/>
      <c r="D54" s="46"/>
      <c r="E54" s="47"/>
      <c r="F54" s="9"/>
      <c r="G54" s="48"/>
      <c r="H54" s="48"/>
      <c r="I54" s="48"/>
      <c r="J54" s="49"/>
      <c r="K54" s="48"/>
      <c r="L54" s="48"/>
      <c r="M54" s="48"/>
      <c r="N54" s="50"/>
      <c r="Q54" s="1"/>
    </row>
    <row r="55" spans="1:17" ht="15">
      <c r="A55" s="9"/>
      <c r="B55" s="46"/>
      <c r="C55" s="46"/>
      <c r="D55" s="46"/>
      <c r="E55" s="47"/>
      <c r="F55" s="9"/>
      <c r="G55" s="48"/>
      <c r="H55" s="48"/>
      <c r="I55" s="48"/>
      <c r="J55" s="49"/>
      <c r="K55" s="48"/>
      <c r="L55" s="48"/>
      <c r="M55" s="48"/>
      <c r="N55" s="50"/>
      <c r="Q55" s="1"/>
    </row>
    <row r="56" spans="1:17" ht="15" customHeight="1">
      <c r="A56" s="9"/>
      <c r="B56" s="46"/>
      <c r="C56" s="46"/>
      <c r="D56" s="46"/>
      <c r="E56" s="47"/>
      <c r="F56" s="9"/>
      <c r="G56" s="48"/>
      <c r="H56" s="48"/>
      <c r="I56" s="48"/>
      <c r="J56" s="49"/>
      <c r="K56" s="48"/>
      <c r="L56" s="48"/>
      <c r="M56" s="48"/>
      <c r="N56" s="50"/>
      <c r="Q56" s="1"/>
    </row>
    <row r="57" spans="1:17" ht="15.75" customHeight="1">
      <c r="A57" s="9"/>
      <c r="B57" s="46"/>
      <c r="C57" s="46"/>
      <c r="D57" s="46"/>
      <c r="E57" s="47"/>
      <c r="F57" s="9"/>
      <c r="G57" s="48"/>
      <c r="H57" s="48"/>
      <c r="I57" s="48"/>
      <c r="J57" s="49"/>
      <c r="K57" s="48"/>
      <c r="L57" s="48"/>
      <c r="M57" s="48"/>
      <c r="N57" s="50"/>
      <c r="Q57" s="1"/>
    </row>
    <row r="58" ht="15">
      <c r="Q58" s="1"/>
    </row>
    <row r="59" ht="15">
      <c r="Q59" s="1"/>
    </row>
    <row r="60" spans="2:17" ht="15">
      <c r="B60" s="2"/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4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3.75390625" style="1" customWidth="1"/>
    <col min="5" max="5" width="10.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SUM(N11:N31)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3.7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603</v>
      </c>
      <c r="I10" s="5" t="str">
        <f>B10</f>
        <v>Skład</v>
      </c>
      <c r="J10" s="5" t="s">
        <v>604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59.25" customHeight="1">
      <c r="A11" s="51" t="s">
        <v>169</v>
      </c>
      <c r="B11" s="51" t="s">
        <v>342</v>
      </c>
      <c r="C11" s="51" t="s">
        <v>343</v>
      </c>
      <c r="D11" s="51" t="s">
        <v>344</v>
      </c>
      <c r="E11" s="104">
        <v>1600</v>
      </c>
      <c r="F11" s="21" t="s">
        <v>90</v>
      </c>
      <c r="G11" s="54" t="s">
        <v>109</v>
      </c>
      <c r="H11" s="103"/>
      <c r="I11" s="103"/>
      <c r="J11" s="103"/>
      <c r="K11" s="103"/>
      <c r="L11" s="54" t="str">
        <f aca="true" t="shared" si="0" ref="L11:L31">IF(K11=0,"0,00",IF(K11&gt;0,ROUND(E11/K11,2)))</f>
        <v>0,00</v>
      </c>
      <c r="M11" s="103"/>
      <c r="N11" s="56">
        <f aca="true" t="shared" si="1" ref="N11:N31">ROUND(L11*ROUND(M11,2),2)</f>
        <v>0</v>
      </c>
    </row>
    <row r="12" spans="1:14" s="4" customFormat="1" ht="160.5" customHeight="1">
      <c r="A12" s="51" t="s">
        <v>163</v>
      </c>
      <c r="B12" s="51" t="s">
        <v>355</v>
      </c>
      <c r="C12" s="51" t="s">
        <v>356</v>
      </c>
      <c r="D12" s="51" t="s">
        <v>357</v>
      </c>
      <c r="E12" s="104">
        <v>750</v>
      </c>
      <c r="F12" s="21" t="s">
        <v>90</v>
      </c>
      <c r="G12" s="54" t="s">
        <v>109</v>
      </c>
      <c r="H12" s="103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358</v>
      </c>
      <c r="C13" s="51" t="s">
        <v>122</v>
      </c>
      <c r="D13" s="51" t="s">
        <v>359</v>
      </c>
      <c r="E13" s="104">
        <v>2400</v>
      </c>
      <c r="F13" s="21" t="s">
        <v>90</v>
      </c>
      <c r="G13" s="54" t="s">
        <v>109</v>
      </c>
      <c r="H13" s="103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360</v>
      </c>
      <c r="C14" s="51" t="s">
        <v>361</v>
      </c>
      <c r="D14" s="51" t="s">
        <v>362</v>
      </c>
      <c r="E14" s="104">
        <v>3000</v>
      </c>
      <c r="F14" s="21" t="s">
        <v>90</v>
      </c>
      <c r="G14" s="54" t="s">
        <v>109</v>
      </c>
      <c r="H14" s="103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360</v>
      </c>
      <c r="C15" s="51" t="s">
        <v>166</v>
      </c>
      <c r="D15" s="51" t="s">
        <v>362</v>
      </c>
      <c r="E15" s="104">
        <v>300</v>
      </c>
      <c r="F15" s="21" t="s">
        <v>90</v>
      </c>
      <c r="G15" s="54" t="s">
        <v>109</v>
      </c>
      <c r="H15" s="103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363</v>
      </c>
      <c r="C16" s="51" t="s">
        <v>364</v>
      </c>
      <c r="D16" s="51" t="s">
        <v>188</v>
      </c>
      <c r="E16" s="104">
        <v>200</v>
      </c>
      <c r="F16" s="21" t="s">
        <v>90</v>
      </c>
      <c r="G16" s="54" t="s">
        <v>109</v>
      </c>
      <c r="H16" s="103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365</v>
      </c>
      <c r="C17" s="51" t="s">
        <v>366</v>
      </c>
      <c r="D17" s="51" t="s">
        <v>367</v>
      </c>
      <c r="E17" s="104">
        <v>900</v>
      </c>
      <c r="F17" s="21" t="s">
        <v>90</v>
      </c>
      <c r="G17" s="54" t="s">
        <v>109</v>
      </c>
      <c r="H17" s="103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368</v>
      </c>
      <c r="C18" s="51" t="s">
        <v>369</v>
      </c>
      <c r="D18" s="51" t="s">
        <v>164</v>
      </c>
      <c r="E18" s="104">
        <v>150</v>
      </c>
      <c r="F18" s="21" t="s">
        <v>90</v>
      </c>
      <c r="G18" s="54" t="s">
        <v>109</v>
      </c>
      <c r="H18" s="103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s="4" customFormat="1" ht="73.5" customHeight="1">
      <c r="A19" s="51" t="s">
        <v>184</v>
      </c>
      <c r="B19" s="51" t="s">
        <v>370</v>
      </c>
      <c r="C19" s="51" t="s">
        <v>166</v>
      </c>
      <c r="D19" s="51" t="s">
        <v>371</v>
      </c>
      <c r="E19" s="104">
        <v>2200</v>
      </c>
      <c r="F19" s="21" t="s">
        <v>90</v>
      </c>
      <c r="G19" s="54" t="s">
        <v>109</v>
      </c>
      <c r="H19" s="103"/>
      <c r="I19" s="103"/>
      <c r="J19" s="103"/>
      <c r="K19" s="103"/>
      <c r="L19" s="54" t="str">
        <f t="shared" si="0"/>
        <v>0,00</v>
      </c>
      <c r="M19" s="103"/>
      <c r="N19" s="56">
        <f t="shared" si="1"/>
        <v>0</v>
      </c>
    </row>
    <row r="20" spans="1:14" s="4" customFormat="1" ht="73.5" customHeight="1">
      <c r="A20" s="51" t="s">
        <v>185</v>
      </c>
      <c r="B20" s="51" t="s">
        <v>372</v>
      </c>
      <c r="C20" s="51" t="s">
        <v>373</v>
      </c>
      <c r="D20" s="51" t="s">
        <v>128</v>
      </c>
      <c r="E20" s="104">
        <v>6480</v>
      </c>
      <c r="F20" s="21" t="s">
        <v>90</v>
      </c>
      <c r="G20" s="54" t="s">
        <v>109</v>
      </c>
      <c r="H20" s="103"/>
      <c r="I20" s="103"/>
      <c r="J20" s="103"/>
      <c r="K20" s="103"/>
      <c r="L20" s="54" t="str">
        <f t="shared" si="0"/>
        <v>0,00</v>
      </c>
      <c r="M20" s="103"/>
      <c r="N20" s="56">
        <f t="shared" si="1"/>
        <v>0</v>
      </c>
    </row>
    <row r="21" spans="1:14" s="4" customFormat="1" ht="73.5" customHeight="1">
      <c r="A21" s="51" t="s">
        <v>191</v>
      </c>
      <c r="B21" s="51" t="s">
        <v>374</v>
      </c>
      <c r="C21" s="51" t="s">
        <v>282</v>
      </c>
      <c r="D21" s="51" t="s">
        <v>128</v>
      </c>
      <c r="E21" s="104">
        <v>600</v>
      </c>
      <c r="F21" s="21" t="s">
        <v>90</v>
      </c>
      <c r="G21" s="54" t="s">
        <v>109</v>
      </c>
      <c r="H21" s="103"/>
      <c r="I21" s="103"/>
      <c r="J21" s="103"/>
      <c r="K21" s="103"/>
      <c r="L21" s="54" t="str">
        <f t="shared" si="0"/>
        <v>0,00</v>
      </c>
      <c r="M21" s="103"/>
      <c r="N21" s="56">
        <f t="shared" si="1"/>
        <v>0</v>
      </c>
    </row>
    <row r="22" spans="1:14" s="4" customFormat="1" ht="73.5" customHeight="1">
      <c r="A22" s="51" t="s">
        <v>345</v>
      </c>
      <c r="B22" s="51" t="s">
        <v>375</v>
      </c>
      <c r="C22" s="51" t="s">
        <v>376</v>
      </c>
      <c r="D22" s="51" t="s">
        <v>377</v>
      </c>
      <c r="E22" s="104">
        <v>70</v>
      </c>
      <c r="F22" s="21" t="s">
        <v>90</v>
      </c>
      <c r="G22" s="54" t="s">
        <v>109</v>
      </c>
      <c r="H22" s="103"/>
      <c r="I22" s="103"/>
      <c r="J22" s="103"/>
      <c r="K22" s="103"/>
      <c r="L22" s="54" t="str">
        <f t="shared" si="0"/>
        <v>0,00</v>
      </c>
      <c r="M22" s="103"/>
      <c r="N22" s="56">
        <f t="shared" si="1"/>
        <v>0</v>
      </c>
    </row>
    <row r="23" spans="1:14" s="4" customFormat="1" ht="73.5" customHeight="1">
      <c r="A23" s="51" t="s">
        <v>346</v>
      </c>
      <c r="B23" s="51" t="s">
        <v>378</v>
      </c>
      <c r="C23" s="51" t="s">
        <v>379</v>
      </c>
      <c r="D23" s="51" t="s">
        <v>380</v>
      </c>
      <c r="E23" s="104">
        <v>40</v>
      </c>
      <c r="F23" s="21" t="s">
        <v>90</v>
      </c>
      <c r="G23" s="54" t="s">
        <v>109</v>
      </c>
      <c r="H23" s="103"/>
      <c r="I23" s="103"/>
      <c r="J23" s="103"/>
      <c r="K23" s="103"/>
      <c r="L23" s="54" t="str">
        <f t="shared" si="0"/>
        <v>0,00</v>
      </c>
      <c r="M23" s="103"/>
      <c r="N23" s="56">
        <f t="shared" si="1"/>
        <v>0</v>
      </c>
    </row>
    <row r="24" spans="1:14" s="4" customFormat="1" ht="73.5" customHeight="1">
      <c r="A24" s="51" t="s">
        <v>347</v>
      </c>
      <c r="B24" s="51" t="s">
        <v>381</v>
      </c>
      <c r="C24" s="51" t="s">
        <v>382</v>
      </c>
      <c r="D24" s="51" t="s">
        <v>383</v>
      </c>
      <c r="E24" s="104">
        <v>50</v>
      </c>
      <c r="F24" s="21" t="s">
        <v>90</v>
      </c>
      <c r="G24" s="54" t="s">
        <v>109</v>
      </c>
      <c r="H24" s="103"/>
      <c r="I24" s="103"/>
      <c r="J24" s="103"/>
      <c r="K24" s="103"/>
      <c r="L24" s="54" t="str">
        <f t="shared" si="0"/>
        <v>0,00</v>
      </c>
      <c r="M24" s="103"/>
      <c r="N24" s="56">
        <f t="shared" si="1"/>
        <v>0</v>
      </c>
    </row>
    <row r="25" spans="1:14" s="4" customFormat="1" ht="252" customHeight="1">
      <c r="A25" s="51" t="s">
        <v>348</v>
      </c>
      <c r="B25" s="51" t="s">
        <v>384</v>
      </c>
      <c r="C25" s="51" t="s">
        <v>385</v>
      </c>
      <c r="D25" s="51" t="s">
        <v>386</v>
      </c>
      <c r="E25" s="104">
        <v>400</v>
      </c>
      <c r="F25" s="21" t="s">
        <v>90</v>
      </c>
      <c r="G25" s="54" t="s">
        <v>109</v>
      </c>
      <c r="H25" s="103"/>
      <c r="I25" s="103"/>
      <c r="J25" s="103"/>
      <c r="K25" s="103"/>
      <c r="L25" s="54" t="str">
        <f t="shared" si="0"/>
        <v>0,00</v>
      </c>
      <c r="M25" s="103"/>
      <c r="N25" s="56">
        <f t="shared" si="1"/>
        <v>0</v>
      </c>
    </row>
    <row r="26" spans="1:14" s="4" customFormat="1" ht="73.5" customHeight="1">
      <c r="A26" s="51" t="s">
        <v>349</v>
      </c>
      <c r="B26" s="51" t="s">
        <v>173</v>
      </c>
      <c r="C26" s="51" t="s">
        <v>387</v>
      </c>
      <c r="D26" s="51" t="s">
        <v>388</v>
      </c>
      <c r="E26" s="104">
        <v>100</v>
      </c>
      <c r="F26" s="21" t="s">
        <v>90</v>
      </c>
      <c r="G26" s="54" t="s">
        <v>109</v>
      </c>
      <c r="H26" s="103"/>
      <c r="I26" s="103"/>
      <c r="J26" s="103"/>
      <c r="K26" s="103"/>
      <c r="L26" s="54" t="str">
        <f t="shared" si="0"/>
        <v>0,00</v>
      </c>
      <c r="M26" s="103"/>
      <c r="N26" s="56">
        <f t="shared" si="1"/>
        <v>0</v>
      </c>
    </row>
    <row r="27" spans="1:14" s="4" customFormat="1" ht="81.75" customHeight="1">
      <c r="A27" s="51" t="s">
        <v>350</v>
      </c>
      <c r="B27" s="51" t="s">
        <v>389</v>
      </c>
      <c r="C27" s="51" t="s">
        <v>390</v>
      </c>
      <c r="D27" s="51" t="s">
        <v>391</v>
      </c>
      <c r="E27" s="104">
        <v>400</v>
      </c>
      <c r="F27" s="21" t="s">
        <v>90</v>
      </c>
      <c r="G27" s="54" t="s">
        <v>109</v>
      </c>
      <c r="H27" s="103"/>
      <c r="I27" s="103"/>
      <c r="J27" s="103"/>
      <c r="K27" s="103"/>
      <c r="L27" s="54" t="str">
        <f t="shared" si="0"/>
        <v>0,00</v>
      </c>
      <c r="M27" s="103"/>
      <c r="N27" s="56">
        <f t="shared" si="1"/>
        <v>0</v>
      </c>
    </row>
    <row r="28" spans="1:14" s="4" customFormat="1" ht="73.5" customHeight="1">
      <c r="A28" s="51" t="s">
        <v>351</v>
      </c>
      <c r="B28" s="51" t="s">
        <v>392</v>
      </c>
      <c r="C28" s="51" t="s">
        <v>126</v>
      </c>
      <c r="D28" s="51" t="s">
        <v>128</v>
      </c>
      <c r="E28" s="104">
        <v>2100</v>
      </c>
      <c r="F28" s="21" t="s">
        <v>90</v>
      </c>
      <c r="G28" s="54" t="s">
        <v>109</v>
      </c>
      <c r="H28" s="103"/>
      <c r="I28" s="103"/>
      <c r="J28" s="103"/>
      <c r="K28" s="103"/>
      <c r="L28" s="54" t="str">
        <f t="shared" si="0"/>
        <v>0,00</v>
      </c>
      <c r="M28" s="103"/>
      <c r="N28" s="56">
        <f t="shared" si="1"/>
        <v>0</v>
      </c>
    </row>
    <row r="29" spans="1:14" s="4" customFormat="1" ht="104.25" customHeight="1">
      <c r="A29" s="51" t="s">
        <v>352</v>
      </c>
      <c r="B29" s="51" t="s">
        <v>393</v>
      </c>
      <c r="C29" s="51" t="s">
        <v>394</v>
      </c>
      <c r="D29" s="51" t="s">
        <v>395</v>
      </c>
      <c r="E29" s="104">
        <v>20</v>
      </c>
      <c r="F29" s="21" t="s">
        <v>90</v>
      </c>
      <c r="G29" s="54" t="s">
        <v>109</v>
      </c>
      <c r="H29" s="103"/>
      <c r="I29" s="103"/>
      <c r="J29" s="103"/>
      <c r="K29" s="103"/>
      <c r="L29" s="54" t="str">
        <f t="shared" si="0"/>
        <v>0,00</v>
      </c>
      <c r="M29" s="103"/>
      <c r="N29" s="56">
        <f t="shared" si="1"/>
        <v>0</v>
      </c>
    </row>
    <row r="30" spans="1:14" s="4" customFormat="1" ht="91.5" customHeight="1">
      <c r="A30" s="51" t="s">
        <v>353</v>
      </c>
      <c r="B30" s="51" t="s">
        <v>396</v>
      </c>
      <c r="C30" s="51" t="s">
        <v>397</v>
      </c>
      <c r="D30" s="51" t="s">
        <v>398</v>
      </c>
      <c r="E30" s="104">
        <v>3000</v>
      </c>
      <c r="F30" s="21" t="s">
        <v>90</v>
      </c>
      <c r="G30" s="54" t="s">
        <v>109</v>
      </c>
      <c r="H30" s="103"/>
      <c r="I30" s="103"/>
      <c r="J30" s="103"/>
      <c r="K30" s="103"/>
      <c r="L30" s="54" t="str">
        <f t="shared" si="0"/>
        <v>0,00</v>
      </c>
      <c r="M30" s="103"/>
      <c r="N30" s="56">
        <f t="shared" si="1"/>
        <v>0</v>
      </c>
    </row>
    <row r="31" spans="1:14" ht="116.25" customHeight="1">
      <c r="A31" s="51" t="s">
        <v>354</v>
      </c>
      <c r="B31" s="52" t="s">
        <v>399</v>
      </c>
      <c r="C31" s="52" t="s">
        <v>400</v>
      </c>
      <c r="D31" s="52" t="s">
        <v>401</v>
      </c>
      <c r="E31" s="106">
        <v>300</v>
      </c>
      <c r="F31" s="21" t="s">
        <v>90</v>
      </c>
      <c r="G31" s="54" t="s">
        <v>109</v>
      </c>
      <c r="H31" s="88"/>
      <c r="I31" s="88"/>
      <c r="J31" s="55"/>
      <c r="K31" s="54"/>
      <c r="L31" s="54" t="str">
        <f t="shared" si="0"/>
        <v>0,00</v>
      </c>
      <c r="M31" s="54"/>
      <c r="N31" s="56">
        <f t="shared" si="1"/>
        <v>0</v>
      </c>
    </row>
    <row r="32" spans="1:17" ht="15">
      <c r="A32" s="57"/>
      <c r="B32" s="58"/>
      <c r="C32" s="58"/>
      <c r="D32" s="58"/>
      <c r="E32" s="59"/>
      <c r="F32" s="57"/>
      <c r="G32" s="60"/>
      <c r="H32" s="60"/>
      <c r="I32" s="60"/>
      <c r="J32" s="65"/>
      <c r="K32" s="60"/>
      <c r="L32" s="60"/>
      <c r="M32" s="60"/>
      <c r="N32" s="62"/>
      <c r="Q32" s="1"/>
    </row>
    <row r="33" spans="1:17" ht="15">
      <c r="A33" s="9"/>
      <c r="B33" s="143" t="s">
        <v>192</v>
      </c>
      <c r="C33" s="143"/>
      <c r="D33" s="143"/>
      <c r="E33" s="143"/>
      <c r="F33" s="143"/>
      <c r="G33" s="143"/>
      <c r="H33" s="143"/>
      <c r="I33" s="143"/>
      <c r="J33" s="111"/>
      <c r="K33" s="48"/>
      <c r="L33" s="48"/>
      <c r="M33" s="48"/>
      <c r="N33" s="50"/>
      <c r="Q33" s="1"/>
    </row>
    <row r="34" spans="1:17" ht="15">
      <c r="A34" s="9"/>
      <c r="B34" s="143" t="s">
        <v>402</v>
      </c>
      <c r="C34" s="143"/>
      <c r="D34" s="143"/>
      <c r="E34" s="143"/>
      <c r="F34" s="143"/>
      <c r="G34" s="143"/>
      <c r="H34" s="143"/>
      <c r="I34" s="143"/>
      <c r="J34" s="111"/>
      <c r="K34" s="48"/>
      <c r="L34" s="48"/>
      <c r="M34" s="48"/>
      <c r="N34" s="50"/>
      <c r="Q34" s="1"/>
    </row>
    <row r="35" spans="1:17" ht="15">
      <c r="A35" s="9"/>
      <c r="B35" s="143" t="s">
        <v>403</v>
      </c>
      <c r="C35" s="143"/>
      <c r="D35" s="143"/>
      <c r="E35" s="143"/>
      <c r="F35" s="143"/>
      <c r="G35" s="143"/>
      <c r="H35" s="143"/>
      <c r="I35" s="143"/>
      <c r="J35" s="111"/>
      <c r="K35" s="48"/>
      <c r="L35" s="48"/>
      <c r="M35" s="48"/>
      <c r="N35" s="50"/>
      <c r="Q35" s="1"/>
    </row>
    <row r="36" spans="1:17" ht="18" customHeight="1">
      <c r="A36" s="9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8"/>
      <c r="M36" s="48"/>
      <c r="N36" s="50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</sheetData>
  <sheetProtection/>
  <mergeCells count="5">
    <mergeCell ref="G2:I2"/>
    <mergeCell ref="H6:I6"/>
    <mergeCell ref="B33:I33"/>
    <mergeCell ref="B34:I34"/>
    <mergeCell ref="B35:I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4.00390625" style="1" customWidth="1"/>
    <col min="5" max="5" width="10.625" style="23" customWidth="1"/>
    <col min="6" max="6" width="15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20" customHeight="1">
      <c r="A11" s="21" t="s">
        <v>3</v>
      </c>
      <c r="B11" s="37" t="s">
        <v>404</v>
      </c>
      <c r="C11" s="37" t="s">
        <v>405</v>
      </c>
      <c r="D11" s="37" t="s">
        <v>406</v>
      </c>
      <c r="E11" s="38">
        <v>11000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9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3.37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2" width="20.75390625" style="1" customWidth="1"/>
    <col min="13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2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 hidden="1">
      <c r="B9" s="4"/>
      <c r="Q9" s="1"/>
    </row>
    <row r="10" spans="1:17" ht="66" customHeight="1">
      <c r="A10" s="5" t="s">
        <v>86</v>
      </c>
      <c r="B10" s="5" t="s">
        <v>16</v>
      </c>
      <c r="C10" s="5" t="s">
        <v>17</v>
      </c>
      <c r="D10" s="5" t="s">
        <v>119</v>
      </c>
      <c r="E10" s="93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  <c r="Q10" s="1"/>
    </row>
    <row r="11" spans="1:17" ht="49.5" customHeight="1">
      <c r="A11" s="21" t="s">
        <v>169</v>
      </c>
      <c r="B11" s="21" t="s">
        <v>407</v>
      </c>
      <c r="C11" s="21" t="s">
        <v>127</v>
      </c>
      <c r="D11" s="21" t="s">
        <v>128</v>
      </c>
      <c r="E11" s="112">
        <v>29000</v>
      </c>
      <c r="F11" s="21" t="s">
        <v>176</v>
      </c>
      <c r="G11" s="21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  <c r="Q11" s="1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4">
      <selection activeCell="B17" sqref="B17:I17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75" customHeight="1">
      <c r="A11" s="21" t="s">
        <v>3</v>
      </c>
      <c r="B11" s="37" t="s">
        <v>215</v>
      </c>
      <c r="C11" s="37" t="s">
        <v>216</v>
      </c>
      <c r="D11" s="37" t="s">
        <v>217</v>
      </c>
      <c r="E11" s="38">
        <v>50</v>
      </c>
      <c r="F11" s="14" t="s">
        <v>90</v>
      </c>
      <c r="G11" s="15" t="s">
        <v>109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79.5" customHeight="1">
      <c r="A12" s="21" t="s">
        <v>163</v>
      </c>
      <c r="B12" s="37" t="s">
        <v>218</v>
      </c>
      <c r="C12" s="37" t="s">
        <v>219</v>
      </c>
      <c r="D12" s="37" t="s">
        <v>217</v>
      </c>
      <c r="E12" s="38">
        <v>600</v>
      </c>
      <c r="F12" s="14" t="s">
        <v>90</v>
      </c>
      <c r="G12" s="15" t="s">
        <v>109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71.25" customHeight="1">
      <c r="A13" s="21" t="s">
        <v>5</v>
      </c>
      <c r="B13" s="37" t="s">
        <v>218</v>
      </c>
      <c r="C13" s="37" t="s">
        <v>220</v>
      </c>
      <c r="D13" s="37" t="s">
        <v>217</v>
      </c>
      <c r="E13" s="38">
        <v>1000</v>
      </c>
      <c r="F13" s="14" t="s">
        <v>90</v>
      </c>
      <c r="G13" s="15" t="s">
        <v>109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8.75" customHeight="1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</row>
    <row r="15" spans="2:12" s="2" customFormat="1" ht="15.75" customHeight="1">
      <c r="B15" s="136" t="s">
        <v>222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2:8" s="2" customFormat="1" ht="14.25" customHeight="1">
      <c r="B16" s="140" t="s">
        <v>136</v>
      </c>
      <c r="C16" s="140"/>
      <c r="D16" s="140"/>
      <c r="E16" s="140"/>
      <c r="F16" s="140"/>
      <c r="G16" s="140"/>
      <c r="H16" s="140"/>
    </row>
    <row r="17" spans="2:9" s="2" customFormat="1" ht="14.25" customHeight="1">
      <c r="B17" s="140" t="s">
        <v>223</v>
      </c>
      <c r="C17" s="140"/>
      <c r="D17" s="140"/>
      <c r="E17" s="140"/>
      <c r="F17" s="140"/>
      <c r="G17" s="140"/>
      <c r="H17" s="140"/>
      <c r="I17" s="140"/>
    </row>
    <row r="18" spans="2:6" s="2" customFormat="1" ht="18.75" customHeight="1">
      <c r="B18" s="133" t="s">
        <v>224</v>
      </c>
      <c r="C18" s="139"/>
      <c r="D18" s="139"/>
      <c r="E18" s="139"/>
      <c r="F18" s="139"/>
    </row>
    <row r="19" s="2" customFormat="1" ht="15">
      <c r="E19" s="41"/>
    </row>
    <row r="20" s="2" customFormat="1" ht="15">
      <c r="E20" s="41"/>
    </row>
    <row r="21" s="2" customFormat="1" ht="15">
      <c r="E21" s="41"/>
    </row>
    <row r="22" s="2" customFormat="1" ht="15">
      <c r="E22" s="41"/>
    </row>
    <row r="23" s="2" customFormat="1" ht="15">
      <c r="E23" s="41"/>
    </row>
    <row r="24" s="2" customFormat="1" ht="15">
      <c r="E24" s="41"/>
    </row>
    <row r="25" s="2" customFormat="1" ht="15">
      <c r="E25" s="41"/>
    </row>
    <row r="26" s="2" customFormat="1" ht="15">
      <c r="E26" s="41"/>
    </row>
    <row r="27" s="2" customFormat="1" ht="15">
      <c r="E27" s="41"/>
    </row>
    <row r="28" s="2" customFormat="1" ht="15">
      <c r="E28" s="41"/>
    </row>
    <row r="29" s="2" customFormat="1" ht="15">
      <c r="E29" s="41"/>
    </row>
    <row r="30" s="2" customFormat="1" ht="15">
      <c r="E30" s="41"/>
    </row>
    <row r="31" s="2" customFormat="1" ht="15">
      <c r="E31" s="41"/>
    </row>
    <row r="32" s="2" customFormat="1" ht="15">
      <c r="E32" s="41"/>
    </row>
    <row r="33" s="2" customFormat="1" ht="15">
      <c r="E33" s="41"/>
    </row>
    <row r="34" s="2" customFormat="1" ht="15">
      <c r="E34" s="41"/>
    </row>
    <row r="35" ht="15">
      <c r="Q35" s="1"/>
    </row>
    <row r="36" ht="15">
      <c r="Q36" s="1"/>
    </row>
    <row r="37" ht="15">
      <c r="Q37" s="1"/>
    </row>
  </sheetData>
  <sheetProtection/>
  <mergeCells count="6">
    <mergeCell ref="G2:I2"/>
    <mergeCell ref="H6:I6"/>
    <mergeCell ref="B18:F18"/>
    <mergeCell ref="B15:L15"/>
    <mergeCell ref="B17:I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7.00390625" style="1" customWidth="1"/>
    <col min="3" max="3" width="13.875" style="1" customWidth="1"/>
    <col min="4" max="4" width="25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7.75" customHeight="1">
      <c r="A11" s="21" t="s">
        <v>3</v>
      </c>
      <c r="B11" s="37" t="s">
        <v>408</v>
      </c>
      <c r="C11" s="37" t="s">
        <v>409</v>
      </c>
      <c r="D11" s="37" t="s">
        <v>410</v>
      </c>
      <c r="E11" s="74">
        <v>1200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5.75" customHeight="1">
      <c r="A12" s="9"/>
      <c r="B12" s="46"/>
      <c r="C12" s="46"/>
      <c r="D12" s="46"/>
      <c r="E12" s="94"/>
      <c r="F12" s="9"/>
      <c r="G12" s="48"/>
      <c r="H12" s="97"/>
      <c r="I12" s="97"/>
      <c r="J12" s="49"/>
      <c r="K12" s="48"/>
      <c r="L12" s="48"/>
      <c r="M12" s="48"/>
      <c r="N12" s="50"/>
    </row>
    <row r="13" spans="1:17" ht="15">
      <c r="A13" s="9"/>
      <c r="B13" s="136" t="s">
        <v>411</v>
      </c>
      <c r="C13" s="136"/>
      <c r="D13" s="136"/>
      <c r="E13" s="136"/>
      <c r="F13" s="136"/>
      <c r="G13" s="136"/>
      <c r="H13" s="136"/>
      <c r="I13" s="136"/>
      <c r="Q13" s="1"/>
    </row>
    <row r="14" spans="1:17" ht="24.75" customHeight="1">
      <c r="A14" s="9"/>
      <c r="B14" s="136"/>
      <c r="C14" s="136"/>
      <c r="D14" s="136"/>
      <c r="E14" s="136"/>
      <c r="F14" s="136"/>
      <c r="G14" s="136"/>
      <c r="H14" s="13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4">
    <mergeCell ref="G2:I2"/>
    <mergeCell ref="H6:I6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14.875" style="1" customWidth="1"/>
    <col min="3" max="3" width="17.875" style="1" customWidth="1"/>
    <col min="4" max="4" width="23.75390625" style="1" customWidth="1"/>
    <col min="5" max="5" width="10.625" style="23" customWidth="1"/>
    <col min="6" max="6" width="12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83.25" customHeight="1">
      <c r="A11" s="21" t="s">
        <v>3</v>
      </c>
      <c r="B11" s="37" t="s">
        <v>412</v>
      </c>
      <c r="C11" s="37" t="s">
        <v>413</v>
      </c>
      <c r="D11" s="37" t="s">
        <v>414</v>
      </c>
      <c r="E11" s="38">
        <v>6</v>
      </c>
      <c r="F11" s="14" t="s">
        <v>598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1.75" customHeight="1">
      <c r="B13" s="136"/>
      <c r="C13" s="136"/>
      <c r="D13" s="136"/>
      <c r="E13" s="136"/>
      <c r="F13" s="136"/>
      <c r="G13" s="136"/>
      <c r="H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15.00390625" style="1" customWidth="1"/>
    <col min="3" max="3" width="20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8.5" customHeight="1">
      <c r="A11" s="21" t="s">
        <v>3</v>
      </c>
      <c r="B11" s="37" t="s">
        <v>415</v>
      </c>
      <c r="C11" s="37" t="s">
        <v>416</v>
      </c>
      <c r="D11" s="37" t="s">
        <v>417</v>
      </c>
      <c r="E11" s="74">
        <v>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2.5" customHeight="1">
      <c r="B13" s="136"/>
      <c r="C13" s="136"/>
      <c r="D13" s="136"/>
      <c r="E13" s="136"/>
      <c r="F13" s="136"/>
      <c r="G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view="pageBreakPreview" zoomScale="80" zoomScaleNormal="80" zoomScaleSheetLayoutView="80" zoomScalePageLayoutView="80" workbookViewId="0" topLeftCell="A5">
      <selection activeCell="A14" sqref="A14:N14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10.875" style="1" customWidth="1"/>
    <col min="4" max="4" width="19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54.5" customHeight="1">
      <c r="A11" s="51" t="s">
        <v>3</v>
      </c>
      <c r="B11" s="52" t="s">
        <v>418</v>
      </c>
      <c r="C11" s="52" t="s">
        <v>419</v>
      </c>
      <c r="D11" s="52" t="s">
        <v>420</v>
      </c>
      <c r="E11" s="87">
        <v>400</v>
      </c>
      <c r="F11" s="21" t="s">
        <v>90</v>
      </c>
      <c r="G11" s="54" t="s">
        <v>109</v>
      </c>
      <c r="H11" s="88"/>
      <c r="I11" s="88"/>
      <c r="J11" s="55"/>
      <c r="K11" s="54"/>
      <c r="L11" s="54" t="str">
        <f>IF(K11=0,"0,00",IF(K11&gt;0,ROUND(E11/K11,2)))</f>
        <v>0,00</v>
      </c>
      <c r="M11" s="54"/>
      <c r="N11" s="56">
        <f>ROUND(L11*ROUND(M11,2),2)</f>
        <v>0</v>
      </c>
    </row>
    <row r="12" spans="1:14" ht="151.5" customHeight="1">
      <c r="A12" s="51" t="s">
        <v>163</v>
      </c>
      <c r="B12" s="52" t="s">
        <v>421</v>
      </c>
      <c r="C12" s="52" t="s">
        <v>422</v>
      </c>
      <c r="D12" s="52" t="s">
        <v>423</v>
      </c>
      <c r="E12" s="87">
        <v>8600</v>
      </c>
      <c r="F12" s="21" t="s">
        <v>90</v>
      </c>
      <c r="G12" s="54" t="s">
        <v>109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2.25" customHeight="1">
      <c r="A13" s="51" t="s">
        <v>5</v>
      </c>
      <c r="B13" s="52" t="s">
        <v>421</v>
      </c>
      <c r="C13" s="52" t="s">
        <v>424</v>
      </c>
      <c r="D13" s="52" t="s">
        <v>423</v>
      </c>
      <c r="E13" s="87">
        <v>12000</v>
      </c>
      <c r="F13" s="21" t="s">
        <v>90</v>
      </c>
      <c r="G13" s="54" t="s">
        <v>109</v>
      </c>
      <c r="H13" s="88"/>
      <c r="I13" s="88"/>
      <c r="J13" s="55"/>
      <c r="K13" s="54"/>
      <c r="L13" s="54" t="str">
        <f>IF(K13=0,"0,00",IF(K13&gt;0,ROUND(E13/K13,2)))</f>
        <v>0,00</v>
      </c>
      <c r="M13" s="54"/>
      <c r="N13" s="56">
        <f>ROUND(L13*ROUND(M13,2),2)</f>
        <v>0</v>
      </c>
    </row>
    <row r="14" spans="1:14" ht="153.75" customHeight="1">
      <c r="A14" s="21" t="s">
        <v>6</v>
      </c>
      <c r="B14" s="37" t="s">
        <v>421</v>
      </c>
      <c r="C14" s="37" t="s">
        <v>425</v>
      </c>
      <c r="D14" s="37" t="s">
        <v>426</v>
      </c>
      <c r="E14" s="74">
        <v>3500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6.5" customHeight="1">
      <c r="B16" s="136" t="s">
        <v>179</v>
      </c>
      <c r="C16" s="136"/>
      <c r="D16" s="136"/>
      <c r="E16" s="136"/>
      <c r="F16" s="136"/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B13" sqref="B13:N13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4.875" style="1" customWidth="1"/>
    <col min="4" max="4" width="16.375" style="1" customWidth="1"/>
    <col min="5" max="5" width="7.25390625" style="23" customWidth="1"/>
    <col min="6" max="6" width="11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3" customHeight="1">
      <c r="A11" s="21" t="s">
        <v>3</v>
      </c>
      <c r="B11" s="37" t="s">
        <v>622</v>
      </c>
      <c r="C11" s="37" t="s">
        <v>427</v>
      </c>
      <c r="D11" s="37" t="s">
        <v>164</v>
      </c>
      <c r="E11" s="38">
        <v>30000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51" t="s">
        <v>623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Q13" s="1"/>
    </row>
    <row r="14" spans="1:17" ht="17.25" customHeight="1">
      <c r="A14" s="136"/>
      <c r="B14" s="136"/>
      <c r="C14" s="136"/>
      <c r="D14" s="136"/>
      <c r="E14" s="136"/>
      <c r="F14" s="136"/>
      <c r="Q14" s="1"/>
    </row>
    <row r="15" spans="2:17" ht="17.25" customHeight="1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A14:F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6"/>
  <sheetViews>
    <sheetView showGridLines="0" view="pageBreakPreview" zoomScale="80" zoomScaleNormal="80" zoomScaleSheetLayoutView="80" zoomScalePageLayoutView="80" workbookViewId="0" topLeftCell="A3">
      <selection activeCell="A11" sqref="A11:F11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00390625" style="1" customWidth="1"/>
    <col min="4" max="4" width="22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8.25" customHeight="1">
      <c r="A11" s="21" t="s">
        <v>3</v>
      </c>
      <c r="B11" s="43" t="s">
        <v>428</v>
      </c>
      <c r="C11" s="37" t="s">
        <v>429</v>
      </c>
      <c r="D11" s="37" t="s">
        <v>430</v>
      </c>
      <c r="E11" s="38">
        <v>250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24.75" customHeight="1">
      <c r="B13" s="136"/>
      <c r="C13" s="136"/>
      <c r="D13" s="136"/>
      <c r="E13" s="136"/>
      <c r="F13" s="136"/>
      <c r="G13" s="136"/>
      <c r="H13" s="136"/>
      <c r="Q13" s="1"/>
    </row>
    <row r="14" spans="2:17" ht="26.25" customHeight="1">
      <c r="B14" s="136"/>
      <c r="C14" s="136"/>
      <c r="D14" s="136"/>
      <c r="E14" s="136"/>
      <c r="F14" s="136"/>
      <c r="G14" s="13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</sheetData>
  <sheetProtection/>
  <mergeCells count="4">
    <mergeCell ref="G2:I2"/>
    <mergeCell ref="H6:I6"/>
    <mergeCell ref="B13:H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view="pageBreakPreview" zoomScale="80" zoomScaleNormal="80" zoomScaleSheetLayoutView="80" zoomScalePageLayoutView="80" workbookViewId="0" topLeftCell="A5">
      <selection activeCell="A11" sqref="A11:F14"/>
    </sheetView>
  </sheetViews>
  <sheetFormatPr defaultColWidth="9.00390625" defaultRowHeight="12.75"/>
  <cols>
    <col min="1" max="1" width="5.125" style="1" customWidth="1"/>
    <col min="2" max="2" width="24.37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0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186</v>
      </c>
      <c r="N10" s="5" t="s">
        <v>18</v>
      </c>
    </row>
    <row r="11" spans="1:14" s="4" customFormat="1" ht="76.5" customHeight="1">
      <c r="A11" s="21" t="s">
        <v>169</v>
      </c>
      <c r="B11" s="21" t="s">
        <v>431</v>
      </c>
      <c r="C11" s="21" t="s">
        <v>432</v>
      </c>
      <c r="D11" s="21" t="s">
        <v>433</v>
      </c>
      <c r="E11" s="98">
        <v>450</v>
      </c>
      <c r="F11" s="21" t="s">
        <v>176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68.25" customHeight="1">
      <c r="A12" s="21" t="s">
        <v>163</v>
      </c>
      <c r="B12" s="21" t="s">
        <v>431</v>
      </c>
      <c r="C12" s="21" t="s">
        <v>434</v>
      </c>
      <c r="D12" s="21" t="s">
        <v>433</v>
      </c>
      <c r="E12" s="98">
        <v>700</v>
      </c>
      <c r="F12" s="21" t="s">
        <v>176</v>
      </c>
      <c r="G12" s="15" t="s">
        <v>109</v>
      </c>
      <c r="H12" s="5"/>
      <c r="I12" s="5"/>
      <c r="J12" s="5"/>
      <c r="K12" s="5"/>
      <c r="L12" s="21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67.5" customHeight="1">
      <c r="A13" s="21" t="s">
        <v>175</v>
      </c>
      <c r="B13" s="21" t="s">
        <v>431</v>
      </c>
      <c r="C13" s="21" t="s">
        <v>435</v>
      </c>
      <c r="D13" s="21" t="s">
        <v>433</v>
      </c>
      <c r="E13" s="98">
        <v>1000</v>
      </c>
      <c r="F13" s="21" t="s">
        <v>176</v>
      </c>
      <c r="G13" s="15" t="s">
        <v>109</v>
      </c>
      <c r="H13" s="5"/>
      <c r="I13" s="5"/>
      <c r="J13" s="5"/>
      <c r="K13" s="5"/>
      <c r="L13" s="21" t="str">
        <f>IF(K13=0,"0,00",IF(K13&gt;0,ROUND(E13/K13,2)))</f>
        <v>0,00</v>
      </c>
      <c r="M13" s="5"/>
      <c r="N13" s="17">
        <f>ROUND(L13*ROUND(M13,2),2)</f>
        <v>0</v>
      </c>
    </row>
    <row r="14" spans="1:14" s="4" customFormat="1" ht="69.75" customHeight="1">
      <c r="A14" s="21" t="s">
        <v>177</v>
      </c>
      <c r="B14" s="21" t="s">
        <v>431</v>
      </c>
      <c r="C14" s="21" t="s">
        <v>436</v>
      </c>
      <c r="D14" s="21" t="s">
        <v>437</v>
      </c>
      <c r="E14" s="98">
        <v>150</v>
      </c>
      <c r="F14" s="21" t="s">
        <v>176</v>
      </c>
      <c r="G14" s="15" t="s">
        <v>109</v>
      </c>
      <c r="H14" s="5"/>
      <c r="I14" s="5"/>
      <c r="J14" s="5"/>
      <c r="K14" s="5"/>
      <c r="L14" s="21" t="str">
        <f>IF(K14=0,"0,00",IF(K14&gt;0,ROUND(E14/K14,2)))</f>
        <v>0,00</v>
      </c>
      <c r="M14" s="5"/>
      <c r="N14" s="17">
        <f>ROUND(L14*ROUND(M14,2),2)</f>
        <v>0</v>
      </c>
    </row>
    <row r="15" spans="2:17" ht="15">
      <c r="B15" s="2"/>
      <c r="Q15" s="1"/>
    </row>
    <row r="16" spans="2:17" ht="15">
      <c r="B16" s="136" t="s">
        <v>162</v>
      </c>
      <c r="C16" s="136"/>
      <c r="D16" s="136"/>
      <c r="E16" s="136"/>
      <c r="F16" s="136"/>
      <c r="G16" s="136"/>
      <c r="H16" s="136"/>
      <c r="I16" s="136"/>
      <c r="J16" s="13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</sheetData>
  <sheetProtection/>
  <mergeCells count="3">
    <mergeCell ref="G2:I2"/>
    <mergeCell ref="H6:I6"/>
    <mergeCell ref="B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5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13.375" style="1" customWidth="1"/>
    <col min="4" max="4" width="21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112</v>
      </c>
      <c r="I10" s="5" t="str">
        <f>B10</f>
        <v>Skład</v>
      </c>
      <c r="J10" s="5" t="s">
        <v>605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1.75" customHeight="1">
      <c r="A11" s="21" t="s">
        <v>3</v>
      </c>
      <c r="B11" s="43" t="s">
        <v>438</v>
      </c>
      <c r="C11" s="37" t="s">
        <v>439</v>
      </c>
      <c r="D11" s="37" t="s">
        <v>440</v>
      </c>
      <c r="E11" s="74">
        <v>5500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 customHeight="1">
      <c r="B13" s="136" t="s">
        <v>441</v>
      </c>
      <c r="C13" s="136"/>
      <c r="D13" s="136"/>
      <c r="E13" s="136"/>
      <c r="F13" s="136"/>
      <c r="G13" s="136"/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3">
      <selection activeCell="A13" sqref="A13:B13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3.625" style="1" customWidth="1"/>
    <col min="4" max="4" width="15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606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383.25" customHeight="1">
      <c r="A11" s="21" t="s">
        <v>169</v>
      </c>
      <c r="B11" s="21" t="s">
        <v>442</v>
      </c>
      <c r="C11" s="21" t="s">
        <v>443</v>
      </c>
      <c r="D11" s="21" t="s">
        <v>444</v>
      </c>
      <c r="E11" s="98">
        <v>4000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393.75" customHeight="1">
      <c r="A12" s="21" t="s">
        <v>163</v>
      </c>
      <c r="B12" s="21" t="s">
        <v>445</v>
      </c>
      <c r="C12" s="21" t="s">
        <v>446</v>
      </c>
      <c r="D12" s="21" t="s">
        <v>444</v>
      </c>
      <c r="E12" s="98">
        <v>4300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345" customHeight="1">
      <c r="A13" s="21" t="s">
        <v>175</v>
      </c>
      <c r="B13" s="37" t="s">
        <v>447</v>
      </c>
      <c r="C13" s="37" t="s">
        <v>448</v>
      </c>
      <c r="D13" s="37" t="s">
        <v>199</v>
      </c>
      <c r="E13" s="74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15" customHeight="1">
      <c r="A14" s="9"/>
      <c r="B14" s="46"/>
      <c r="C14" s="46"/>
      <c r="D14" s="46"/>
      <c r="E14" s="94"/>
      <c r="F14" s="9"/>
      <c r="G14" s="48"/>
      <c r="H14" s="97"/>
      <c r="I14" s="97"/>
      <c r="J14" s="49"/>
      <c r="K14" s="48"/>
      <c r="L14" s="48"/>
      <c r="M14" s="48"/>
      <c r="N14" s="50"/>
    </row>
    <row r="15" spans="2:9" ht="15">
      <c r="B15" s="136" t="s">
        <v>609</v>
      </c>
      <c r="C15" s="136"/>
      <c r="D15" s="136"/>
      <c r="E15" s="136"/>
      <c r="F15" s="136"/>
      <c r="G15" s="136"/>
      <c r="H15" s="136"/>
      <c r="I15" s="136"/>
    </row>
    <row r="16" spans="2:7" ht="23.25" customHeight="1">
      <c r="B16" s="136"/>
      <c r="C16" s="136"/>
      <c r="D16" s="136"/>
      <c r="E16" s="136"/>
      <c r="F16" s="136"/>
      <c r="G16" s="136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4">
    <mergeCell ref="G2:I2"/>
    <mergeCell ref="H6:I6"/>
    <mergeCell ref="B16:G16"/>
    <mergeCell ref="B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2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19.25390625" style="1" customWidth="1"/>
    <col min="4" max="4" width="17.125" style="1" customWidth="1"/>
    <col min="5" max="5" width="10.625" style="23" customWidth="1"/>
    <col min="6" max="6" width="10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36.5" customHeight="1">
      <c r="A11" s="21" t="s">
        <v>3</v>
      </c>
      <c r="B11" s="37" t="s">
        <v>449</v>
      </c>
      <c r="C11" s="37" t="s">
        <v>450</v>
      </c>
      <c r="D11" s="37" t="s">
        <v>451</v>
      </c>
      <c r="E11" s="38">
        <v>1100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4.25" customHeight="1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21" customHeight="1">
      <c r="A13" s="9"/>
      <c r="B13" s="126"/>
      <c r="C13" s="126"/>
      <c r="D13" s="126"/>
      <c r="E13" s="126"/>
      <c r="F13" s="126"/>
      <c r="G13" s="126"/>
      <c r="H13" s="48"/>
      <c r="I13" s="48"/>
      <c r="J13" s="49"/>
      <c r="K13" s="48"/>
      <c r="L13" s="48"/>
      <c r="M13" s="48"/>
      <c r="N13" s="50"/>
      <c r="Q13" s="1"/>
    </row>
    <row r="14" spans="1:17" ht="48" customHeight="1">
      <c r="A14" s="9"/>
      <c r="B14" s="126"/>
      <c r="C14" s="126"/>
      <c r="D14" s="126"/>
      <c r="E14" s="126"/>
      <c r="F14" s="126"/>
      <c r="G14" s="126"/>
      <c r="H14" s="152"/>
      <c r="I14" s="153"/>
      <c r="J14" s="153"/>
      <c r="K14" s="153"/>
      <c r="L14" s="153"/>
      <c r="M14" s="153"/>
      <c r="N14" s="153"/>
      <c r="Q14" s="1"/>
    </row>
    <row r="15" spans="1:17" ht="15">
      <c r="A15" s="9"/>
      <c r="B15" s="46"/>
      <c r="C15" s="46"/>
      <c r="D15" s="46"/>
      <c r="E15" s="47"/>
      <c r="F15" s="9"/>
      <c r="G15" s="48"/>
      <c r="H15" s="153"/>
      <c r="I15" s="153"/>
      <c r="J15" s="153"/>
      <c r="K15" s="153"/>
      <c r="L15" s="153"/>
      <c r="M15" s="153"/>
      <c r="N15" s="153"/>
      <c r="Q15" s="1"/>
    </row>
    <row r="16" spans="1:17" ht="15" customHeight="1">
      <c r="A16" s="9"/>
      <c r="B16" s="46"/>
      <c r="C16" s="46"/>
      <c r="D16" s="46"/>
      <c r="E16" s="47"/>
      <c r="F16" s="9"/>
      <c r="G16" s="48"/>
      <c r="H16" s="48"/>
      <c r="I16" s="48"/>
      <c r="J16" s="49"/>
      <c r="K16" s="48"/>
      <c r="L16" s="48"/>
      <c r="M16" s="48"/>
      <c r="N16" s="50"/>
      <c r="Q16" s="1"/>
    </row>
    <row r="17" spans="1:17" ht="15">
      <c r="A17" s="9"/>
      <c r="B17" s="46"/>
      <c r="C17" s="46"/>
      <c r="D17" s="46"/>
      <c r="E17" s="47"/>
      <c r="F17" s="9"/>
      <c r="G17" s="48"/>
      <c r="H17" s="48"/>
      <c r="I17" s="48"/>
      <c r="J17" s="49"/>
      <c r="K17" s="48"/>
      <c r="L17" s="48"/>
      <c r="M17" s="48"/>
      <c r="N17" s="50"/>
      <c r="Q17" s="1"/>
    </row>
    <row r="18" spans="1:17" ht="15">
      <c r="A18" s="9"/>
      <c r="B18" s="46"/>
      <c r="C18" s="46"/>
      <c r="D18" s="46"/>
      <c r="E18" s="47"/>
      <c r="F18" s="9"/>
      <c r="G18" s="48"/>
      <c r="H18" s="48"/>
      <c r="I18" s="48"/>
      <c r="J18" s="49"/>
      <c r="K18" s="48"/>
      <c r="L18" s="48"/>
      <c r="M18" s="48"/>
      <c r="N18" s="50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69" ht="15">
      <c r="Q69" s="1"/>
    </row>
    <row r="70" ht="15">
      <c r="Q70" s="1"/>
    </row>
    <row r="71" ht="15">
      <c r="Q71" s="1"/>
    </row>
    <row r="72" ht="15">
      <c r="Q72" s="1"/>
    </row>
  </sheetData>
  <sheetProtection/>
  <mergeCells count="5">
    <mergeCell ref="G2:I2"/>
    <mergeCell ref="H6:I6"/>
    <mergeCell ref="B13:G13"/>
    <mergeCell ref="B14:G14"/>
    <mergeCell ref="H14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5" workbookViewId="0" topLeftCell="A1">
      <selection activeCell="B16" sqref="B16:F16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233</v>
      </c>
      <c r="C11" s="37" t="s">
        <v>178</v>
      </c>
      <c r="D11" s="37" t="s">
        <v>225</v>
      </c>
      <c r="E11" s="38">
        <v>50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9.5" customHeight="1">
      <c r="A12" s="21" t="s">
        <v>4</v>
      </c>
      <c r="B12" s="37" t="s">
        <v>233</v>
      </c>
      <c r="C12" s="37" t="s">
        <v>130</v>
      </c>
      <c r="D12" s="37" t="s">
        <v>225</v>
      </c>
      <c r="E12" s="38">
        <v>2600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47.25" customHeight="1">
      <c r="A13" s="21" t="s">
        <v>5</v>
      </c>
      <c r="B13" s="21" t="s">
        <v>233</v>
      </c>
      <c r="C13" s="21" t="s">
        <v>131</v>
      </c>
      <c r="D13" s="21" t="s">
        <v>225</v>
      </c>
      <c r="E13" s="101">
        <v>50</v>
      </c>
      <c r="F13" s="14" t="s">
        <v>90</v>
      </c>
      <c r="G13" s="15" t="s">
        <v>109</v>
      </c>
      <c r="H13" s="73"/>
      <c r="I13" s="73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5">
      <c r="Q14" s="1"/>
    </row>
    <row r="15" spans="2:17" ht="15.75" customHeight="1">
      <c r="B15" s="133" t="s">
        <v>221</v>
      </c>
      <c r="C15" s="139"/>
      <c r="D15" s="139"/>
      <c r="E15" s="139"/>
      <c r="F15" s="139"/>
      <c r="Q15" s="1"/>
    </row>
    <row r="16" spans="2:17" ht="15" customHeight="1">
      <c r="B16" s="140" t="s">
        <v>226</v>
      </c>
      <c r="C16" s="140"/>
      <c r="D16" s="140"/>
      <c r="E16" s="140"/>
      <c r="F16" s="140"/>
      <c r="Q16" s="1"/>
    </row>
    <row r="17" spans="2:17" ht="19.5" customHeight="1">
      <c r="B17" s="136" t="s">
        <v>232</v>
      </c>
      <c r="C17" s="136"/>
      <c r="D17" s="136"/>
      <c r="E17" s="136"/>
      <c r="F17" s="136"/>
      <c r="G17" s="136"/>
      <c r="Q17" s="1"/>
    </row>
    <row r="18" spans="2:17" ht="15">
      <c r="B18" s="136" t="s">
        <v>228</v>
      </c>
      <c r="C18" s="136"/>
      <c r="D18" s="136"/>
      <c r="E18" s="136"/>
      <c r="F18" s="136"/>
      <c r="G18" s="136"/>
      <c r="H18" s="136"/>
      <c r="I18" s="136"/>
      <c r="J18" s="136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6">
    <mergeCell ref="B18:J18"/>
    <mergeCell ref="G2:I2"/>
    <mergeCell ref="H6:I6"/>
    <mergeCell ref="B15:F15"/>
    <mergeCell ref="B16:F16"/>
    <mergeCell ref="B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0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8.125" style="1" customWidth="1"/>
    <col min="3" max="3" width="13.00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155.25" customHeight="1">
      <c r="A11" s="21" t="s">
        <v>169</v>
      </c>
      <c r="B11" s="21" t="s">
        <v>452</v>
      </c>
      <c r="C11" s="21" t="s">
        <v>453</v>
      </c>
      <c r="D11" s="21" t="s">
        <v>454</v>
      </c>
      <c r="E11" s="98">
        <v>720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156.75" customHeight="1">
      <c r="A12" s="21" t="s">
        <v>163</v>
      </c>
      <c r="B12" s="21" t="s">
        <v>455</v>
      </c>
      <c r="C12" s="21" t="s">
        <v>198</v>
      </c>
      <c r="D12" s="21" t="s">
        <v>454</v>
      </c>
      <c r="E12" s="98">
        <v>4320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s="4" customFormat="1" ht="161.25" customHeight="1">
      <c r="A13" s="21" t="s">
        <v>175</v>
      </c>
      <c r="B13" s="21" t="s">
        <v>456</v>
      </c>
      <c r="C13" s="21" t="s">
        <v>457</v>
      </c>
      <c r="D13" s="21" t="s">
        <v>454</v>
      </c>
      <c r="E13" s="98">
        <v>200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152.25" customHeight="1">
      <c r="A14" s="21" t="s">
        <v>177</v>
      </c>
      <c r="B14" s="37" t="s">
        <v>456</v>
      </c>
      <c r="C14" s="37" t="s">
        <v>458</v>
      </c>
      <c r="D14" s="37" t="s">
        <v>459</v>
      </c>
      <c r="E14" s="102">
        <v>420</v>
      </c>
      <c r="F14" s="21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ht="15">
      <c r="Q15" s="1"/>
    </row>
    <row r="16" spans="2:17" ht="15">
      <c r="B16" s="136" t="s">
        <v>460</v>
      </c>
      <c r="C16" s="136"/>
      <c r="D16" s="136"/>
      <c r="E16" s="136"/>
      <c r="F16" s="136"/>
      <c r="G16" s="136"/>
      <c r="H16" s="136"/>
      <c r="Q16" s="1"/>
    </row>
    <row r="17" spans="2:17" ht="21" customHeight="1">
      <c r="B17" s="136" t="s">
        <v>608</v>
      </c>
      <c r="C17" s="136"/>
      <c r="D17" s="136"/>
      <c r="E17" s="136"/>
      <c r="F17" s="136"/>
      <c r="G17" s="136"/>
      <c r="Q17" s="1"/>
    </row>
    <row r="18" spans="2:17" ht="15">
      <c r="B18" s="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</sheetData>
  <sheetProtection/>
  <mergeCells count="4">
    <mergeCell ref="G2:I2"/>
    <mergeCell ref="H6:I6"/>
    <mergeCell ref="B17:G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view="pageBreakPreview" zoomScale="80" zoomScaleNormal="80" zoomScaleSheetLayoutView="80" zoomScalePageLayoutView="80" workbookViewId="0" topLeftCell="A1">
      <selection activeCell="A11" sqref="A11:F12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8.00390625" style="1" customWidth="1"/>
    <col min="4" max="4" width="30.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148</v>
      </c>
      <c r="E10" s="36" t="s">
        <v>117</v>
      </c>
      <c r="F10" s="14"/>
      <c r="G10" s="5" t="str">
        <f>"Nazwa handlowa /
"&amp;C10&amp;" / 
"&amp;D10</f>
        <v>Nazwa handlowa /
Dawka / 
Postać/Opakowanie </v>
      </c>
      <c r="H10" s="5" t="s">
        <v>610</v>
      </c>
      <c r="I10" s="5" t="str">
        <f>B10</f>
        <v>Skład</v>
      </c>
      <c r="J10" s="5" t="s">
        <v>596</v>
      </c>
      <c r="K10" s="5" t="s">
        <v>190</v>
      </c>
      <c r="L10" s="5" t="s">
        <v>167</v>
      </c>
      <c r="M10" s="5" t="s">
        <v>57</v>
      </c>
      <c r="N10" s="5" t="s">
        <v>18</v>
      </c>
    </row>
    <row r="11" spans="1:14" s="4" customFormat="1" ht="196.5" customHeight="1">
      <c r="A11" s="21" t="s">
        <v>169</v>
      </c>
      <c r="B11" s="21" t="s">
        <v>461</v>
      </c>
      <c r="C11" s="21" t="s">
        <v>462</v>
      </c>
      <c r="D11" s="21" t="s">
        <v>463</v>
      </c>
      <c r="E11" s="98">
        <v>12960</v>
      </c>
      <c r="F11" s="21" t="s">
        <v>90</v>
      </c>
      <c r="G11" s="15" t="s">
        <v>109</v>
      </c>
      <c r="H11" s="5"/>
      <c r="I11" s="5"/>
      <c r="J11" s="5"/>
      <c r="K11" s="5"/>
      <c r="L11" s="21" t="str">
        <f>IF(K11=0,"0,00",IF(K11&gt;0,ROUND(E11/K11,2)))</f>
        <v>0,00</v>
      </c>
      <c r="M11" s="5"/>
      <c r="N11" s="17">
        <f>ROUND(L11*ROUND(M11,2),2)</f>
        <v>0</v>
      </c>
    </row>
    <row r="12" spans="1:14" ht="48.75" customHeight="1">
      <c r="A12" s="21" t="s">
        <v>163</v>
      </c>
      <c r="B12" s="37" t="s">
        <v>464</v>
      </c>
      <c r="C12" s="37"/>
      <c r="D12" s="43"/>
      <c r="E12" s="38">
        <v>12960</v>
      </c>
      <c r="F12" s="21" t="s">
        <v>90</v>
      </c>
      <c r="G12" s="15" t="s">
        <v>109</v>
      </c>
      <c r="H12" s="15"/>
      <c r="I12" s="15"/>
      <c r="J12" s="16"/>
      <c r="K12" s="16"/>
      <c r="L12" s="21" t="str">
        <f>IF(K12=0,"0,00",IF(K12&gt;0,ROUND(E12/K12,2)))</f>
        <v>0,00</v>
      </c>
      <c r="M12" s="15"/>
      <c r="N12" s="17">
        <f>ROUND(L12*ROUND(M12,2),2)</f>
        <v>0</v>
      </c>
    </row>
    <row r="13" spans="1:14" ht="8.25" customHeight="1">
      <c r="A13" s="6"/>
      <c r="B13" s="46"/>
      <c r="C13" s="46"/>
      <c r="D13" s="63"/>
      <c r="E13" s="94"/>
      <c r="F13" s="9"/>
      <c r="G13" s="48"/>
      <c r="H13" s="48"/>
      <c r="I13" s="48"/>
      <c r="J13" s="49"/>
      <c r="K13" s="49"/>
      <c r="L13" s="48"/>
      <c r="M13" s="48"/>
      <c r="N13" s="50"/>
    </row>
    <row r="14" spans="2:17" ht="15">
      <c r="B14" s="136"/>
      <c r="C14" s="136"/>
      <c r="D14" s="136"/>
      <c r="E14" s="136"/>
      <c r="F14" s="136"/>
      <c r="G14" s="136"/>
      <c r="H14" s="136"/>
      <c r="Q14" s="1"/>
    </row>
    <row r="15" spans="2:17" ht="20.25" customHeight="1">
      <c r="B15" s="136"/>
      <c r="C15" s="136"/>
      <c r="D15" s="136"/>
      <c r="E15" s="136"/>
      <c r="F15" s="136"/>
      <c r="G15" s="136"/>
      <c r="Q15" s="1"/>
    </row>
    <row r="16" spans="2:17" ht="25.5" customHeight="1">
      <c r="B16" s="136"/>
      <c r="C16" s="136"/>
      <c r="D16" s="136"/>
      <c r="E16" s="136"/>
      <c r="F16" s="13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</sheetData>
  <sheetProtection/>
  <mergeCells count="5">
    <mergeCell ref="G2:I2"/>
    <mergeCell ref="H6:I6"/>
    <mergeCell ref="B15:G15"/>
    <mergeCell ref="B16:F16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view="pageBreakPreview" zoomScale="80" zoomScaleNormal="80" zoomScaleSheetLayoutView="80" zoomScalePageLayoutView="80" workbookViewId="0" topLeftCell="A9">
      <selection activeCell="B12" sqref="B12"/>
    </sheetView>
  </sheetViews>
  <sheetFormatPr defaultColWidth="9.00390625" defaultRowHeight="12.75"/>
  <cols>
    <col min="1" max="1" width="5.125" style="1" customWidth="1"/>
    <col min="2" max="2" width="17.25390625" style="1" customWidth="1"/>
    <col min="3" max="3" width="17.75390625" style="1" customWidth="1"/>
    <col min="4" max="4" width="27.25390625" style="1" customWidth="1"/>
    <col min="5" max="5" width="10.625" style="23" customWidth="1"/>
    <col min="6" max="6" width="8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610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287.25" customHeight="1">
      <c r="A11" s="21" t="s">
        <v>169</v>
      </c>
      <c r="B11" s="21" t="s">
        <v>620</v>
      </c>
      <c r="C11" s="21" t="s">
        <v>465</v>
      </c>
      <c r="D11" s="21" t="s">
        <v>466</v>
      </c>
      <c r="E11" s="98">
        <v>30240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s="4" customFormat="1" ht="290.25" customHeight="1">
      <c r="A12" s="21" t="s">
        <v>163</v>
      </c>
      <c r="B12" s="21" t="s">
        <v>621</v>
      </c>
      <c r="C12" s="21" t="s">
        <v>467</v>
      </c>
      <c r="D12" s="21" t="s">
        <v>468</v>
      </c>
      <c r="E12" s="98">
        <v>1080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Q13" s="1"/>
    </row>
    <row r="14" spans="2:17" ht="15.75" customHeight="1">
      <c r="B14" s="136"/>
      <c r="C14" s="136"/>
      <c r="D14" s="136"/>
      <c r="E14" s="136"/>
      <c r="F14" s="136"/>
      <c r="G14" s="136"/>
      <c r="H14" s="136"/>
      <c r="I14" s="136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G2:I2"/>
    <mergeCell ref="H6:I6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14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2.5" customHeight="1">
      <c r="A11" s="21" t="s">
        <v>3</v>
      </c>
      <c r="B11" s="37" t="s">
        <v>469</v>
      </c>
      <c r="C11" s="37" t="s">
        <v>470</v>
      </c>
      <c r="D11" s="37" t="s">
        <v>235</v>
      </c>
      <c r="E11" s="38">
        <v>60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46"/>
      <c r="C12" s="46"/>
      <c r="D12" s="46"/>
      <c r="E12" s="47"/>
      <c r="F12" s="9"/>
      <c r="G12" s="48"/>
      <c r="H12" s="48"/>
      <c r="I12" s="48"/>
      <c r="J12" s="49"/>
      <c r="K12" s="48"/>
      <c r="L12" s="48"/>
      <c r="M12" s="48"/>
      <c r="N12" s="50"/>
      <c r="Q12" s="1"/>
    </row>
    <row r="13" spans="1:17" ht="13.5" customHeight="1">
      <c r="A13" s="9"/>
      <c r="B13" s="136"/>
      <c r="C13" s="136"/>
      <c r="D13" s="136"/>
      <c r="E13" s="136"/>
      <c r="F13" s="136"/>
      <c r="G13" s="136"/>
      <c r="H13" s="48"/>
      <c r="I13" s="48"/>
      <c r="J13" s="49"/>
      <c r="K13" s="48"/>
      <c r="L13" s="48"/>
      <c r="M13" s="48"/>
      <c r="N13" s="50"/>
      <c r="Q13" s="1"/>
    </row>
    <row r="14" spans="1:17" ht="21.75" customHeight="1">
      <c r="A14" s="9"/>
      <c r="B14" s="136"/>
      <c r="C14" s="136"/>
      <c r="D14" s="136"/>
      <c r="E14" s="136"/>
      <c r="F14" s="136"/>
      <c r="G14" s="136"/>
      <c r="H14" s="48"/>
      <c r="I14" s="48"/>
      <c r="J14" s="49"/>
      <c r="K14" s="48"/>
      <c r="L14" s="48"/>
      <c r="M14" s="48"/>
      <c r="N14" s="50"/>
      <c r="Q14" s="1"/>
    </row>
    <row r="15" spans="2:17" ht="24.75" customHeight="1">
      <c r="B15" s="136"/>
      <c r="C15" s="136"/>
      <c r="D15" s="136"/>
      <c r="E15" s="136"/>
      <c r="F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3:G13"/>
    <mergeCell ref="B14:G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7.375" style="1" customWidth="1"/>
    <col min="4" max="4" width="27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135</v>
      </c>
      <c r="E10" s="36" t="s">
        <v>117</v>
      </c>
      <c r="F10" s="14"/>
      <c r="G10" s="5" t="str">
        <f>"Nazwa handlowa /
"&amp;C10&amp;" / 
"&amp;D10</f>
        <v>Nazwa handlowa /
Dawka / 
Postać / Opakowanie</v>
      </c>
      <c r="H10" s="5" t="s">
        <v>189</v>
      </c>
      <c r="I10" s="5" t="str">
        <f>B10</f>
        <v>Skład</v>
      </c>
      <c r="J10" s="5" t="s">
        <v>113</v>
      </c>
      <c r="K10" s="5" t="s">
        <v>193</v>
      </c>
      <c r="L10" s="5" t="s">
        <v>194</v>
      </c>
      <c r="M10" s="5" t="s">
        <v>57</v>
      </c>
      <c r="N10" s="5" t="s">
        <v>18</v>
      </c>
    </row>
    <row r="11" spans="1:14" ht="67.5" customHeight="1">
      <c r="A11" s="21" t="s">
        <v>3</v>
      </c>
      <c r="B11" s="37" t="s">
        <v>471</v>
      </c>
      <c r="C11" s="37" t="s">
        <v>472</v>
      </c>
      <c r="D11" s="37" t="s">
        <v>473</v>
      </c>
      <c r="E11" s="38">
        <v>700</v>
      </c>
      <c r="F11" s="44" t="s">
        <v>143</v>
      </c>
      <c r="G11" s="15" t="s">
        <v>109</v>
      </c>
      <c r="H11" s="15"/>
      <c r="I11" s="1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33" customHeight="1">
      <c r="B13" s="133"/>
      <c r="C13" s="133"/>
      <c r="D13" s="133"/>
      <c r="E13" s="133"/>
      <c r="F13" s="133"/>
      <c r="G13" s="133"/>
      <c r="H13" s="133"/>
      <c r="I13" s="133"/>
      <c r="J13" s="133"/>
      <c r="K13" s="10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47">
      <selection activeCell="B57" sqref="B57:H57"/>
    </sheetView>
  </sheetViews>
  <sheetFormatPr defaultColWidth="9.00390625" defaultRowHeight="12.75"/>
  <cols>
    <col min="1" max="1" width="5.125" style="1" customWidth="1"/>
    <col min="2" max="2" width="30.00390625" style="1" customWidth="1"/>
    <col min="3" max="3" width="24.75390625" style="1" customWidth="1"/>
    <col min="4" max="4" width="17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25390625" style="1" customWidth="1"/>
    <col min="11" max="11" width="15.125" style="1" customWidth="1"/>
    <col min="12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SUM(N11:N53)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187</v>
      </c>
      <c r="I10" s="5" t="str">
        <f>B10</f>
        <v>Skład</v>
      </c>
      <c r="J10" s="5" t="s">
        <v>165</v>
      </c>
      <c r="K10" s="5" t="s">
        <v>190</v>
      </c>
      <c r="L10" s="5" t="s">
        <v>56</v>
      </c>
      <c r="M10" s="5" t="s">
        <v>57</v>
      </c>
      <c r="N10" s="5" t="s">
        <v>18</v>
      </c>
    </row>
    <row r="11" spans="1:14" s="4" customFormat="1" ht="50.25" customHeight="1">
      <c r="A11" s="51" t="s">
        <v>169</v>
      </c>
      <c r="B11" s="51" t="s">
        <v>496</v>
      </c>
      <c r="C11" s="51" t="s">
        <v>322</v>
      </c>
      <c r="D11" s="51" t="s">
        <v>128</v>
      </c>
      <c r="E11" s="104">
        <v>3900</v>
      </c>
      <c r="F11" s="51" t="s">
        <v>90</v>
      </c>
      <c r="G11" s="54" t="s">
        <v>109</v>
      </c>
      <c r="H11" s="103"/>
      <c r="I11" s="103"/>
      <c r="J11" s="103"/>
      <c r="K11" s="108"/>
      <c r="L11" s="51" t="str">
        <f>IF(K11=0,"0,00",IF(K11&gt;0,ROUND(E11/K11,2)))</f>
        <v>0,00</v>
      </c>
      <c r="M11" s="103"/>
      <c r="N11" s="56">
        <f>ROUND(L11*ROUND(M11,2),2)</f>
        <v>0</v>
      </c>
    </row>
    <row r="12" spans="1:14" s="4" customFormat="1" ht="54" customHeight="1">
      <c r="A12" s="51" t="s">
        <v>163</v>
      </c>
      <c r="B12" s="51" t="s">
        <v>497</v>
      </c>
      <c r="C12" s="51" t="s">
        <v>133</v>
      </c>
      <c r="D12" s="51" t="s">
        <v>128</v>
      </c>
      <c r="E12" s="104">
        <v>1300</v>
      </c>
      <c r="F12" s="51" t="s">
        <v>90</v>
      </c>
      <c r="G12" s="54" t="s">
        <v>109</v>
      </c>
      <c r="H12" s="103"/>
      <c r="I12" s="103"/>
      <c r="J12" s="103"/>
      <c r="K12" s="108"/>
      <c r="L12" s="51" t="str">
        <f>IF(K12=0,"0,00",IF(K12&gt;0,ROUND(E12/K12,2)))</f>
        <v>0,00</v>
      </c>
      <c r="M12" s="103"/>
      <c r="N12" s="56">
        <f>ROUND(L12*ROUND(M12,2),2)</f>
        <v>0</v>
      </c>
    </row>
    <row r="13" spans="1:14" s="4" customFormat="1" ht="54" customHeight="1">
      <c r="A13" s="51" t="s">
        <v>175</v>
      </c>
      <c r="B13" s="51" t="s">
        <v>498</v>
      </c>
      <c r="C13" s="51" t="s">
        <v>499</v>
      </c>
      <c r="D13" s="51" t="s">
        <v>500</v>
      </c>
      <c r="E13" s="104">
        <v>180</v>
      </c>
      <c r="F13" s="51" t="s">
        <v>90</v>
      </c>
      <c r="G13" s="54" t="s">
        <v>109</v>
      </c>
      <c r="H13" s="103"/>
      <c r="I13" s="103"/>
      <c r="J13" s="103"/>
      <c r="K13" s="108"/>
      <c r="L13" s="51" t="str">
        <f aca="true" t="shared" si="0" ref="L13:L52">IF(K13=0,"0,00",IF(K13&gt;0,ROUND(E13/K13,2)))</f>
        <v>0,00</v>
      </c>
      <c r="M13" s="103"/>
      <c r="N13" s="56">
        <f aca="true" t="shared" si="1" ref="N13:N53">ROUND(L13*ROUND(M13,2),2)</f>
        <v>0</v>
      </c>
    </row>
    <row r="14" spans="1:14" s="4" customFormat="1" ht="78.75" customHeight="1">
      <c r="A14" s="51" t="s">
        <v>177</v>
      </c>
      <c r="B14" s="51" t="s">
        <v>501</v>
      </c>
      <c r="C14" s="51" t="s">
        <v>125</v>
      </c>
      <c r="D14" s="51" t="s">
        <v>502</v>
      </c>
      <c r="E14" s="104">
        <v>1600</v>
      </c>
      <c r="F14" s="51" t="s">
        <v>90</v>
      </c>
      <c r="G14" s="54" t="s">
        <v>109</v>
      </c>
      <c r="H14" s="103"/>
      <c r="I14" s="103"/>
      <c r="J14" s="103"/>
      <c r="K14" s="108"/>
      <c r="L14" s="51" t="str">
        <f t="shared" si="0"/>
        <v>0,00</v>
      </c>
      <c r="M14" s="103"/>
      <c r="N14" s="56">
        <f t="shared" si="1"/>
        <v>0</v>
      </c>
    </row>
    <row r="15" spans="1:14" s="4" customFormat="1" ht="54" customHeight="1">
      <c r="A15" s="51" t="s">
        <v>180</v>
      </c>
      <c r="B15" s="51" t="s">
        <v>503</v>
      </c>
      <c r="C15" s="51" t="s">
        <v>504</v>
      </c>
      <c r="D15" s="51" t="s">
        <v>128</v>
      </c>
      <c r="E15" s="104">
        <v>7200</v>
      </c>
      <c r="F15" s="51" t="s">
        <v>90</v>
      </c>
      <c r="G15" s="54" t="s">
        <v>109</v>
      </c>
      <c r="H15" s="103"/>
      <c r="I15" s="103"/>
      <c r="J15" s="103"/>
      <c r="K15" s="108"/>
      <c r="L15" s="51" t="str">
        <f t="shared" si="0"/>
        <v>0,00</v>
      </c>
      <c r="M15" s="103"/>
      <c r="N15" s="56">
        <f t="shared" si="1"/>
        <v>0</v>
      </c>
    </row>
    <row r="16" spans="1:14" s="4" customFormat="1" ht="54" customHeight="1">
      <c r="A16" s="51" t="s">
        <v>181</v>
      </c>
      <c r="B16" s="51" t="s">
        <v>505</v>
      </c>
      <c r="C16" s="51" t="s">
        <v>506</v>
      </c>
      <c r="D16" s="51" t="s">
        <v>507</v>
      </c>
      <c r="E16" s="104">
        <v>20</v>
      </c>
      <c r="F16" s="51" t="s">
        <v>90</v>
      </c>
      <c r="G16" s="54" t="s">
        <v>109</v>
      </c>
      <c r="H16" s="103"/>
      <c r="I16" s="103"/>
      <c r="J16" s="103"/>
      <c r="K16" s="108"/>
      <c r="L16" s="51" t="str">
        <f t="shared" si="0"/>
        <v>0,00</v>
      </c>
      <c r="M16" s="103"/>
      <c r="N16" s="56">
        <f t="shared" si="1"/>
        <v>0</v>
      </c>
    </row>
    <row r="17" spans="1:14" s="4" customFormat="1" ht="54" customHeight="1">
      <c r="A17" s="51" t="s">
        <v>182</v>
      </c>
      <c r="B17" s="51" t="s">
        <v>508</v>
      </c>
      <c r="C17" s="51" t="s">
        <v>120</v>
      </c>
      <c r="D17" s="51" t="s">
        <v>128</v>
      </c>
      <c r="E17" s="104">
        <v>1700</v>
      </c>
      <c r="F17" s="51" t="s">
        <v>90</v>
      </c>
      <c r="G17" s="54" t="s">
        <v>109</v>
      </c>
      <c r="H17" s="103"/>
      <c r="I17" s="103"/>
      <c r="J17" s="103"/>
      <c r="K17" s="108"/>
      <c r="L17" s="51" t="str">
        <f t="shared" si="0"/>
        <v>0,00</v>
      </c>
      <c r="M17" s="103"/>
      <c r="N17" s="56">
        <f t="shared" si="1"/>
        <v>0</v>
      </c>
    </row>
    <row r="18" spans="1:14" s="4" customFormat="1" ht="54" customHeight="1">
      <c r="A18" s="51" t="s">
        <v>183</v>
      </c>
      <c r="B18" s="51" t="s">
        <v>509</v>
      </c>
      <c r="C18" s="51" t="s">
        <v>133</v>
      </c>
      <c r="D18" s="51" t="s">
        <v>128</v>
      </c>
      <c r="E18" s="104">
        <v>3210</v>
      </c>
      <c r="F18" s="51" t="s">
        <v>90</v>
      </c>
      <c r="G18" s="54" t="s">
        <v>109</v>
      </c>
      <c r="H18" s="103"/>
      <c r="I18" s="103"/>
      <c r="J18" s="103"/>
      <c r="K18" s="108"/>
      <c r="L18" s="51" t="str">
        <f t="shared" si="0"/>
        <v>0,00</v>
      </c>
      <c r="M18" s="103"/>
      <c r="N18" s="56">
        <f t="shared" si="1"/>
        <v>0</v>
      </c>
    </row>
    <row r="19" spans="1:14" s="4" customFormat="1" ht="54" customHeight="1">
      <c r="A19" s="51" t="s">
        <v>184</v>
      </c>
      <c r="B19" s="51" t="s">
        <v>509</v>
      </c>
      <c r="C19" s="51" t="s">
        <v>178</v>
      </c>
      <c r="D19" s="51" t="s">
        <v>128</v>
      </c>
      <c r="E19" s="104">
        <v>630</v>
      </c>
      <c r="F19" s="51" t="s">
        <v>90</v>
      </c>
      <c r="G19" s="54" t="s">
        <v>109</v>
      </c>
      <c r="H19" s="103"/>
      <c r="I19" s="103"/>
      <c r="J19" s="103"/>
      <c r="K19" s="108"/>
      <c r="L19" s="51" t="str">
        <f t="shared" si="0"/>
        <v>0,00</v>
      </c>
      <c r="M19" s="103"/>
      <c r="N19" s="56">
        <f t="shared" si="1"/>
        <v>0</v>
      </c>
    </row>
    <row r="20" spans="1:14" s="4" customFormat="1" ht="54" customHeight="1">
      <c r="A20" s="51" t="s">
        <v>185</v>
      </c>
      <c r="B20" s="51" t="s">
        <v>509</v>
      </c>
      <c r="C20" s="51" t="s">
        <v>166</v>
      </c>
      <c r="D20" s="51" t="s">
        <v>128</v>
      </c>
      <c r="E20" s="104">
        <v>2200</v>
      </c>
      <c r="F20" s="51" t="s">
        <v>90</v>
      </c>
      <c r="G20" s="54" t="s">
        <v>109</v>
      </c>
      <c r="H20" s="103"/>
      <c r="I20" s="103"/>
      <c r="J20" s="103"/>
      <c r="K20" s="108"/>
      <c r="L20" s="51" t="str">
        <f t="shared" si="0"/>
        <v>0,00</v>
      </c>
      <c r="M20" s="103"/>
      <c r="N20" s="56">
        <f t="shared" si="1"/>
        <v>0</v>
      </c>
    </row>
    <row r="21" spans="1:14" s="4" customFormat="1" ht="54" customHeight="1">
      <c r="A21" s="51" t="s">
        <v>191</v>
      </c>
      <c r="B21" s="51" t="s">
        <v>510</v>
      </c>
      <c r="C21" s="51" t="s">
        <v>178</v>
      </c>
      <c r="D21" s="51" t="s">
        <v>128</v>
      </c>
      <c r="E21" s="104">
        <v>5000</v>
      </c>
      <c r="F21" s="51" t="s">
        <v>90</v>
      </c>
      <c r="G21" s="54" t="s">
        <v>109</v>
      </c>
      <c r="H21" s="103"/>
      <c r="I21" s="103"/>
      <c r="J21" s="103"/>
      <c r="K21" s="108"/>
      <c r="L21" s="51" t="str">
        <f t="shared" si="0"/>
        <v>0,00</v>
      </c>
      <c r="M21" s="103"/>
      <c r="N21" s="56">
        <f t="shared" si="1"/>
        <v>0</v>
      </c>
    </row>
    <row r="22" spans="1:14" s="4" customFormat="1" ht="54" customHeight="1">
      <c r="A22" s="51" t="s">
        <v>345</v>
      </c>
      <c r="B22" s="51" t="s">
        <v>511</v>
      </c>
      <c r="C22" s="51" t="s">
        <v>512</v>
      </c>
      <c r="D22" s="51" t="s">
        <v>132</v>
      </c>
      <c r="E22" s="104">
        <v>30</v>
      </c>
      <c r="F22" s="51" t="s">
        <v>90</v>
      </c>
      <c r="G22" s="54" t="s">
        <v>109</v>
      </c>
      <c r="H22" s="103"/>
      <c r="I22" s="103"/>
      <c r="J22" s="103"/>
      <c r="K22" s="108"/>
      <c r="L22" s="51" t="str">
        <f t="shared" si="0"/>
        <v>0,00</v>
      </c>
      <c r="M22" s="103"/>
      <c r="N22" s="56">
        <f t="shared" si="1"/>
        <v>0</v>
      </c>
    </row>
    <row r="23" spans="1:14" s="4" customFormat="1" ht="54" customHeight="1">
      <c r="A23" s="51" t="s">
        <v>346</v>
      </c>
      <c r="B23" s="51" t="s">
        <v>513</v>
      </c>
      <c r="C23" s="51" t="s">
        <v>514</v>
      </c>
      <c r="D23" s="51" t="s">
        <v>515</v>
      </c>
      <c r="E23" s="104">
        <v>400</v>
      </c>
      <c r="F23" s="51" t="s">
        <v>90</v>
      </c>
      <c r="G23" s="54" t="s">
        <v>109</v>
      </c>
      <c r="H23" s="103"/>
      <c r="I23" s="103"/>
      <c r="J23" s="103"/>
      <c r="K23" s="108"/>
      <c r="L23" s="51" t="str">
        <f t="shared" si="0"/>
        <v>0,00</v>
      </c>
      <c r="M23" s="103"/>
      <c r="N23" s="56">
        <f t="shared" si="1"/>
        <v>0</v>
      </c>
    </row>
    <row r="24" spans="1:14" s="4" customFormat="1" ht="54" customHeight="1">
      <c r="A24" s="51" t="s">
        <v>347</v>
      </c>
      <c r="B24" s="51" t="s">
        <v>516</v>
      </c>
      <c r="C24" s="51" t="s">
        <v>517</v>
      </c>
      <c r="D24" s="51" t="s">
        <v>518</v>
      </c>
      <c r="E24" s="104">
        <v>40</v>
      </c>
      <c r="F24" s="51" t="s">
        <v>597</v>
      </c>
      <c r="G24" s="54" t="s">
        <v>109</v>
      </c>
      <c r="H24" s="103"/>
      <c r="I24" s="103"/>
      <c r="J24" s="103"/>
      <c r="K24" s="108"/>
      <c r="L24" s="51" t="str">
        <f t="shared" si="0"/>
        <v>0,00</v>
      </c>
      <c r="M24" s="103"/>
      <c r="N24" s="56">
        <f t="shared" si="1"/>
        <v>0</v>
      </c>
    </row>
    <row r="25" spans="1:14" s="4" customFormat="1" ht="54" customHeight="1">
      <c r="A25" s="51" t="s">
        <v>348</v>
      </c>
      <c r="B25" s="51" t="s">
        <v>519</v>
      </c>
      <c r="C25" s="51" t="s">
        <v>126</v>
      </c>
      <c r="D25" s="51" t="s">
        <v>128</v>
      </c>
      <c r="E25" s="104">
        <v>43200</v>
      </c>
      <c r="F25" s="51" t="s">
        <v>90</v>
      </c>
      <c r="G25" s="54" t="s">
        <v>109</v>
      </c>
      <c r="H25" s="103"/>
      <c r="I25" s="103"/>
      <c r="J25" s="103"/>
      <c r="K25" s="108"/>
      <c r="L25" s="51" t="str">
        <f t="shared" si="0"/>
        <v>0,00</v>
      </c>
      <c r="M25" s="103"/>
      <c r="N25" s="56">
        <f t="shared" si="1"/>
        <v>0</v>
      </c>
    </row>
    <row r="26" spans="1:14" s="4" customFormat="1" ht="54" customHeight="1">
      <c r="A26" s="51" t="s">
        <v>349</v>
      </c>
      <c r="B26" s="51" t="s">
        <v>520</v>
      </c>
      <c r="C26" s="51" t="s">
        <v>521</v>
      </c>
      <c r="D26" s="51" t="s">
        <v>522</v>
      </c>
      <c r="E26" s="104">
        <v>200</v>
      </c>
      <c r="F26" s="51" t="s">
        <v>90</v>
      </c>
      <c r="G26" s="54" t="s">
        <v>109</v>
      </c>
      <c r="H26" s="103"/>
      <c r="I26" s="103"/>
      <c r="J26" s="103"/>
      <c r="K26" s="108"/>
      <c r="L26" s="51" t="str">
        <f t="shared" si="0"/>
        <v>0,00</v>
      </c>
      <c r="M26" s="103"/>
      <c r="N26" s="56">
        <f t="shared" si="1"/>
        <v>0</v>
      </c>
    </row>
    <row r="27" spans="1:14" s="4" customFormat="1" ht="54" customHeight="1">
      <c r="A27" s="51" t="s">
        <v>350</v>
      </c>
      <c r="B27" s="51" t="s">
        <v>523</v>
      </c>
      <c r="C27" s="51" t="s">
        <v>166</v>
      </c>
      <c r="D27" s="51" t="s">
        <v>129</v>
      </c>
      <c r="E27" s="104">
        <v>2100</v>
      </c>
      <c r="F27" s="51" t="s">
        <v>90</v>
      </c>
      <c r="G27" s="54" t="s">
        <v>109</v>
      </c>
      <c r="H27" s="103"/>
      <c r="I27" s="103"/>
      <c r="J27" s="103"/>
      <c r="K27" s="108"/>
      <c r="L27" s="51" t="str">
        <f t="shared" si="0"/>
        <v>0,00</v>
      </c>
      <c r="M27" s="103"/>
      <c r="N27" s="56">
        <f t="shared" si="1"/>
        <v>0</v>
      </c>
    </row>
    <row r="28" spans="1:14" s="4" customFormat="1" ht="54" customHeight="1">
      <c r="A28" s="51" t="s">
        <v>351</v>
      </c>
      <c r="B28" s="51" t="s">
        <v>523</v>
      </c>
      <c r="C28" s="51" t="s">
        <v>133</v>
      </c>
      <c r="D28" s="51" t="s">
        <v>129</v>
      </c>
      <c r="E28" s="104">
        <v>9100</v>
      </c>
      <c r="F28" s="51" t="s">
        <v>90</v>
      </c>
      <c r="G28" s="54" t="s">
        <v>109</v>
      </c>
      <c r="H28" s="103"/>
      <c r="I28" s="103"/>
      <c r="J28" s="103"/>
      <c r="K28" s="108"/>
      <c r="L28" s="51" t="str">
        <f t="shared" si="0"/>
        <v>0,00</v>
      </c>
      <c r="M28" s="103"/>
      <c r="N28" s="56">
        <f t="shared" si="1"/>
        <v>0</v>
      </c>
    </row>
    <row r="29" spans="1:14" s="4" customFormat="1" ht="54" customHeight="1">
      <c r="A29" s="51" t="s">
        <v>352</v>
      </c>
      <c r="B29" s="51" t="s">
        <v>523</v>
      </c>
      <c r="C29" s="51" t="s">
        <v>178</v>
      </c>
      <c r="D29" s="51" t="s">
        <v>129</v>
      </c>
      <c r="E29" s="104">
        <v>3080</v>
      </c>
      <c r="F29" s="51" t="s">
        <v>90</v>
      </c>
      <c r="G29" s="54" t="s">
        <v>109</v>
      </c>
      <c r="H29" s="103"/>
      <c r="I29" s="103"/>
      <c r="J29" s="103"/>
      <c r="K29" s="108"/>
      <c r="L29" s="51" t="str">
        <f t="shared" si="0"/>
        <v>0,00</v>
      </c>
      <c r="M29" s="103"/>
      <c r="N29" s="56">
        <f t="shared" si="1"/>
        <v>0</v>
      </c>
    </row>
    <row r="30" spans="1:14" s="4" customFormat="1" ht="54" customHeight="1">
      <c r="A30" s="51" t="s">
        <v>353</v>
      </c>
      <c r="B30" s="51" t="s">
        <v>524</v>
      </c>
      <c r="C30" s="51" t="s">
        <v>361</v>
      </c>
      <c r="D30" s="51" t="s">
        <v>128</v>
      </c>
      <c r="E30" s="104">
        <v>450</v>
      </c>
      <c r="F30" s="51" t="s">
        <v>90</v>
      </c>
      <c r="G30" s="54" t="s">
        <v>109</v>
      </c>
      <c r="H30" s="103"/>
      <c r="I30" s="103"/>
      <c r="J30" s="103"/>
      <c r="K30" s="108"/>
      <c r="L30" s="51" t="str">
        <f t="shared" si="0"/>
        <v>0,00</v>
      </c>
      <c r="M30" s="103"/>
      <c r="N30" s="56">
        <f t="shared" si="1"/>
        <v>0</v>
      </c>
    </row>
    <row r="31" spans="1:14" s="4" customFormat="1" ht="54" customHeight="1">
      <c r="A31" s="51" t="s">
        <v>354</v>
      </c>
      <c r="B31" s="51" t="s">
        <v>525</v>
      </c>
      <c r="C31" s="51" t="s">
        <v>526</v>
      </c>
      <c r="D31" s="51" t="s">
        <v>128</v>
      </c>
      <c r="E31" s="104">
        <v>21600</v>
      </c>
      <c r="F31" s="51" t="s">
        <v>90</v>
      </c>
      <c r="G31" s="54" t="s">
        <v>109</v>
      </c>
      <c r="H31" s="103"/>
      <c r="I31" s="103"/>
      <c r="J31" s="103"/>
      <c r="K31" s="108"/>
      <c r="L31" s="51" t="str">
        <f t="shared" si="0"/>
        <v>0,00</v>
      </c>
      <c r="M31" s="103"/>
      <c r="N31" s="56">
        <f t="shared" si="1"/>
        <v>0</v>
      </c>
    </row>
    <row r="32" spans="1:14" s="4" customFormat="1" ht="54" customHeight="1">
      <c r="A32" s="51" t="s">
        <v>474</v>
      </c>
      <c r="B32" s="51" t="s">
        <v>527</v>
      </c>
      <c r="C32" s="51" t="s">
        <v>133</v>
      </c>
      <c r="D32" s="51" t="s">
        <v>128</v>
      </c>
      <c r="E32" s="104">
        <v>3210</v>
      </c>
      <c r="F32" s="51" t="s">
        <v>90</v>
      </c>
      <c r="G32" s="54" t="s">
        <v>109</v>
      </c>
      <c r="H32" s="103"/>
      <c r="I32" s="103"/>
      <c r="J32" s="103"/>
      <c r="K32" s="108"/>
      <c r="L32" s="51" t="str">
        <f t="shared" si="0"/>
        <v>0,00</v>
      </c>
      <c r="M32" s="103"/>
      <c r="N32" s="56">
        <f t="shared" si="1"/>
        <v>0</v>
      </c>
    </row>
    <row r="33" spans="1:14" s="4" customFormat="1" ht="54" customHeight="1">
      <c r="A33" s="51" t="s">
        <v>475</v>
      </c>
      <c r="B33" s="51" t="s">
        <v>527</v>
      </c>
      <c r="C33" s="51" t="s">
        <v>174</v>
      </c>
      <c r="D33" s="51" t="s">
        <v>128</v>
      </c>
      <c r="E33" s="104">
        <v>5400</v>
      </c>
      <c r="F33" s="51" t="s">
        <v>90</v>
      </c>
      <c r="G33" s="54" t="s">
        <v>109</v>
      </c>
      <c r="H33" s="103"/>
      <c r="I33" s="103"/>
      <c r="J33" s="103"/>
      <c r="K33" s="108"/>
      <c r="L33" s="51" t="str">
        <f t="shared" si="0"/>
        <v>0,00</v>
      </c>
      <c r="M33" s="103"/>
      <c r="N33" s="56">
        <f t="shared" si="1"/>
        <v>0</v>
      </c>
    </row>
    <row r="34" spans="1:14" s="4" customFormat="1" ht="54" customHeight="1">
      <c r="A34" s="51" t="s">
        <v>476</v>
      </c>
      <c r="B34" s="51" t="s">
        <v>527</v>
      </c>
      <c r="C34" s="51" t="s">
        <v>528</v>
      </c>
      <c r="D34" s="51" t="s">
        <v>128</v>
      </c>
      <c r="E34" s="104">
        <v>660</v>
      </c>
      <c r="F34" s="51" t="s">
        <v>90</v>
      </c>
      <c r="G34" s="54" t="s">
        <v>109</v>
      </c>
      <c r="H34" s="103"/>
      <c r="I34" s="103"/>
      <c r="J34" s="103"/>
      <c r="K34" s="108"/>
      <c r="L34" s="51" t="str">
        <f t="shared" si="0"/>
        <v>0,00</v>
      </c>
      <c r="M34" s="103"/>
      <c r="N34" s="56">
        <f t="shared" si="1"/>
        <v>0</v>
      </c>
    </row>
    <row r="35" spans="1:14" s="4" customFormat="1" ht="54" customHeight="1">
      <c r="A35" s="51" t="s">
        <v>477</v>
      </c>
      <c r="B35" s="51" t="s">
        <v>529</v>
      </c>
      <c r="C35" s="51" t="s">
        <v>120</v>
      </c>
      <c r="D35" s="51" t="s">
        <v>128</v>
      </c>
      <c r="E35" s="104">
        <v>3240</v>
      </c>
      <c r="F35" s="51" t="s">
        <v>90</v>
      </c>
      <c r="G35" s="54" t="s">
        <v>109</v>
      </c>
      <c r="H35" s="103"/>
      <c r="I35" s="103"/>
      <c r="J35" s="103"/>
      <c r="K35" s="108"/>
      <c r="L35" s="51" t="str">
        <f t="shared" si="0"/>
        <v>0,00</v>
      </c>
      <c r="M35" s="103"/>
      <c r="N35" s="56">
        <f t="shared" si="1"/>
        <v>0</v>
      </c>
    </row>
    <row r="36" spans="1:14" s="4" customFormat="1" ht="54" customHeight="1">
      <c r="A36" s="51" t="s">
        <v>478</v>
      </c>
      <c r="B36" s="51" t="s">
        <v>530</v>
      </c>
      <c r="C36" s="51" t="s">
        <v>178</v>
      </c>
      <c r="D36" s="51" t="s">
        <v>128</v>
      </c>
      <c r="E36" s="104">
        <v>20000</v>
      </c>
      <c r="F36" s="51" t="s">
        <v>90</v>
      </c>
      <c r="G36" s="54" t="s">
        <v>109</v>
      </c>
      <c r="H36" s="103"/>
      <c r="I36" s="103"/>
      <c r="J36" s="103"/>
      <c r="K36" s="108"/>
      <c r="L36" s="51" t="str">
        <f t="shared" si="0"/>
        <v>0,00</v>
      </c>
      <c r="M36" s="103"/>
      <c r="N36" s="56">
        <f t="shared" si="1"/>
        <v>0</v>
      </c>
    </row>
    <row r="37" spans="1:14" s="4" customFormat="1" ht="54" customHeight="1">
      <c r="A37" s="51" t="s">
        <v>479</v>
      </c>
      <c r="B37" s="51" t="s">
        <v>530</v>
      </c>
      <c r="C37" s="51" t="s">
        <v>531</v>
      </c>
      <c r="D37" s="51" t="s">
        <v>128</v>
      </c>
      <c r="E37" s="104">
        <v>8700</v>
      </c>
      <c r="F37" s="51" t="s">
        <v>90</v>
      </c>
      <c r="G37" s="54" t="s">
        <v>109</v>
      </c>
      <c r="H37" s="103"/>
      <c r="I37" s="103"/>
      <c r="J37" s="103"/>
      <c r="K37" s="108"/>
      <c r="L37" s="51" t="str">
        <f t="shared" si="0"/>
        <v>0,00</v>
      </c>
      <c r="M37" s="103"/>
      <c r="N37" s="56">
        <f t="shared" si="1"/>
        <v>0</v>
      </c>
    </row>
    <row r="38" spans="1:14" s="4" customFormat="1" ht="54" customHeight="1">
      <c r="A38" s="51" t="s">
        <v>480</v>
      </c>
      <c r="B38" s="51" t="s">
        <v>530</v>
      </c>
      <c r="C38" s="51" t="s">
        <v>166</v>
      </c>
      <c r="D38" s="51" t="s">
        <v>128</v>
      </c>
      <c r="E38" s="104">
        <v>18000</v>
      </c>
      <c r="F38" s="51" t="s">
        <v>90</v>
      </c>
      <c r="G38" s="54" t="s">
        <v>109</v>
      </c>
      <c r="H38" s="103"/>
      <c r="I38" s="103"/>
      <c r="J38" s="103"/>
      <c r="K38" s="108"/>
      <c r="L38" s="51" t="str">
        <f t="shared" si="0"/>
        <v>0,00</v>
      </c>
      <c r="M38" s="103"/>
      <c r="N38" s="56">
        <f t="shared" si="1"/>
        <v>0</v>
      </c>
    </row>
    <row r="39" spans="1:14" s="4" customFormat="1" ht="54" customHeight="1">
      <c r="A39" s="51" t="s">
        <v>481</v>
      </c>
      <c r="B39" s="51" t="s">
        <v>532</v>
      </c>
      <c r="C39" s="51" t="s">
        <v>171</v>
      </c>
      <c r="D39" s="51" t="s">
        <v>128</v>
      </c>
      <c r="E39" s="104">
        <v>54</v>
      </c>
      <c r="F39" s="51" t="s">
        <v>90</v>
      </c>
      <c r="G39" s="54" t="s">
        <v>109</v>
      </c>
      <c r="H39" s="103"/>
      <c r="I39" s="103"/>
      <c r="J39" s="103"/>
      <c r="K39" s="108"/>
      <c r="L39" s="51" t="str">
        <f t="shared" si="0"/>
        <v>0,00</v>
      </c>
      <c r="M39" s="103"/>
      <c r="N39" s="56">
        <f t="shared" si="1"/>
        <v>0</v>
      </c>
    </row>
    <row r="40" spans="1:14" s="4" customFormat="1" ht="54" customHeight="1">
      <c r="A40" s="51" t="s">
        <v>482</v>
      </c>
      <c r="B40" s="51" t="s">
        <v>533</v>
      </c>
      <c r="C40" s="51" t="s">
        <v>534</v>
      </c>
      <c r="D40" s="51" t="s">
        <v>535</v>
      </c>
      <c r="E40" s="104">
        <v>20</v>
      </c>
      <c r="F40" s="51" t="s">
        <v>90</v>
      </c>
      <c r="G40" s="54" t="s">
        <v>109</v>
      </c>
      <c r="H40" s="103"/>
      <c r="I40" s="103"/>
      <c r="J40" s="103"/>
      <c r="K40" s="108"/>
      <c r="L40" s="51" t="str">
        <f t="shared" si="0"/>
        <v>0,00</v>
      </c>
      <c r="M40" s="103"/>
      <c r="N40" s="56">
        <f t="shared" si="1"/>
        <v>0</v>
      </c>
    </row>
    <row r="41" spans="1:14" s="4" customFormat="1" ht="54" customHeight="1">
      <c r="A41" s="51" t="s">
        <v>483</v>
      </c>
      <c r="B41" s="51" t="s">
        <v>536</v>
      </c>
      <c r="C41" s="51" t="s">
        <v>537</v>
      </c>
      <c r="D41" s="51" t="s">
        <v>129</v>
      </c>
      <c r="E41" s="104">
        <v>1008</v>
      </c>
      <c r="F41" s="51" t="s">
        <v>90</v>
      </c>
      <c r="G41" s="54" t="s">
        <v>109</v>
      </c>
      <c r="H41" s="103"/>
      <c r="I41" s="103"/>
      <c r="J41" s="103"/>
      <c r="K41" s="108"/>
      <c r="L41" s="51" t="str">
        <f t="shared" si="0"/>
        <v>0,00</v>
      </c>
      <c r="M41" s="103"/>
      <c r="N41" s="56">
        <f t="shared" si="1"/>
        <v>0</v>
      </c>
    </row>
    <row r="42" spans="1:14" s="4" customFormat="1" ht="54" customHeight="1">
      <c r="A42" s="51" t="s">
        <v>484</v>
      </c>
      <c r="B42" s="51" t="s">
        <v>536</v>
      </c>
      <c r="C42" s="51" t="s">
        <v>538</v>
      </c>
      <c r="D42" s="51" t="s">
        <v>129</v>
      </c>
      <c r="E42" s="104">
        <v>504</v>
      </c>
      <c r="F42" s="51" t="s">
        <v>90</v>
      </c>
      <c r="G42" s="54" t="s">
        <v>109</v>
      </c>
      <c r="H42" s="103"/>
      <c r="I42" s="103"/>
      <c r="J42" s="103"/>
      <c r="K42" s="108"/>
      <c r="L42" s="51" t="str">
        <f t="shared" si="0"/>
        <v>0,00</v>
      </c>
      <c r="M42" s="103"/>
      <c r="N42" s="56">
        <f t="shared" si="1"/>
        <v>0</v>
      </c>
    </row>
    <row r="43" spans="1:14" s="4" customFormat="1" ht="54" customHeight="1">
      <c r="A43" s="51" t="s">
        <v>485</v>
      </c>
      <c r="B43" s="51" t="s">
        <v>539</v>
      </c>
      <c r="C43" s="51" t="s">
        <v>540</v>
      </c>
      <c r="D43" s="51" t="s">
        <v>541</v>
      </c>
      <c r="E43" s="104">
        <v>11000</v>
      </c>
      <c r="F43" s="51" t="s">
        <v>90</v>
      </c>
      <c r="G43" s="54" t="s">
        <v>109</v>
      </c>
      <c r="H43" s="103"/>
      <c r="I43" s="103"/>
      <c r="J43" s="103"/>
      <c r="K43" s="108"/>
      <c r="L43" s="51" t="str">
        <f t="shared" si="0"/>
        <v>0,00</v>
      </c>
      <c r="M43" s="103"/>
      <c r="N43" s="56">
        <f t="shared" si="1"/>
        <v>0</v>
      </c>
    </row>
    <row r="44" spans="1:14" s="4" customFormat="1" ht="54" customHeight="1">
      <c r="A44" s="51" t="s">
        <v>486</v>
      </c>
      <c r="B44" s="51" t="s">
        <v>542</v>
      </c>
      <c r="C44" s="51" t="s">
        <v>166</v>
      </c>
      <c r="D44" s="51" t="s">
        <v>128</v>
      </c>
      <c r="E44" s="104">
        <v>600</v>
      </c>
      <c r="F44" s="51" t="s">
        <v>90</v>
      </c>
      <c r="G44" s="54" t="s">
        <v>109</v>
      </c>
      <c r="H44" s="103"/>
      <c r="I44" s="103"/>
      <c r="J44" s="103"/>
      <c r="K44" s="108"/>
      <c r="L44" s="51" t="str">
        <f t="shared" si="0"/>
        <v>0,00</v>
      </c>
      <c r="M44" s="103"/>
      <c r="N44" s="56">
        <f t="shared" si="1"/>
        <v>0</v>
      </c>
    </row>
    <row r="45" spans="1:14" s="4" customFormat="1" ht="54" customHeight="1">
      <c r="A45" s="51" t="s">
        <v>487</v>
      </c>
      <c r="B45" s="51" t="s">
        <v>543</v>
      </c>
      <c r="C45" s="51" t="s">
        <v>166</v>
      </c>
      <c r="D45" s="51" t="s">
        <v>129</v>
      </c>
      <c r="E45" s="104">
        <v>300</v>
      </c>
      <c r="F45" s="51" t="s">
        <v>90</v>
      </c>
      <c r="G45" s="54" t="s">
        <v>109</v>
      </c>
      <c r="H45" s="103"/>
      <c r="I45" s="103"/>
      <c r="J45" s="103"/>
      <c r="K45" s="108"/>
      <c r="L45" s="51" t="str">
        <f t="shared" si="0"/>
        <v>0,00</v>
      </c>
      <c r="M45" s="103"/>
      <c r="N45" s="56">
        <f t="shared" si="1"/>
        <v>0</v>
      </c>
    </row>
    <row r="46" spans="1:14" s="4" customFormat="1" ht="54" customHeight="1">
      <c r="A46" s="51" t="s">
        <v>488</v>
      </c>
      <c r="B46" s="51" t="s">
        <v>543</v>
      </c>
      <c r="C46" s="51" t="s">
        <v>133</v>
      </c>
      <c r="D46" s="51" t="s">
        <v>129</v>
      </c>
      <c r="E46" s="104">
        <v>600</v>
      </c>
      <c r="F46" s="51" t="s">
        <v>90</v>
      </c>
      <c r="G46" s="54" t="s">
        <v>109</v>
      </c>
      <c r="H46" s="103"/>
      <c r="I46" s="103"/>
      <c r="J46" s="103"/>
      <c r="K46" s="108"/>
      <c r="L46" s="51" t="str">
        <f t="shared" si="0"/>
        <v>0,00</v>
      </c>
      <c r="M46" s="103"/>
      <c r="N46" s="56">
        <f t="shared" si="1"/>
        <v>0</v>
      </c>
    </row>
    <row r="47" spans="1:14" s="4" customFormat="1" ht="54" customHeight="1">
      <c r="A47" s="51" t="s">
        <v>489</v>
      </c>
      <c r="B47" s="51" t="s">
        <v>544</v>
      </c>
      <c r="C47" s="51" t="s">
        <v>134</v>
      </c>
      <c r="D47" s="51" t="s">
        <v>129</v>
      </c>
      <c r="E47" s="104">
        <v>36000</v>
      </c>
      <c r="F47" s="51" t="s">
        <v>90</v>
      </c>
      <c r="G47" s="54" t="s">
        <v>109</v>
      </c>
      <c r="H47" s="103"/>
      <c r="I47" s="103"/>
      <c r="J47" s="103"/>
      <c r="K47" s="108"/>
      <c r="L47" s="51" t="str">
        <f t="shared" si="0"/>
        <v>0,00</v>
      </c>
      <c r="M47" s="103"/>
      <c r="N47" s="56">
        <f t="shared" si="1"/>
        <v>0</v>
      </c>
    </row>
    <row r="48" spans="1:14" s="4" customFormat="1" ht="54" customHeight="1">
      <c r="A48" s="51" t="s">
        <v>490</v>
      </c>
      <c r="B48" s="51" t="s">
        <v>545</v>
      </c>
      <c r="C48" s="51" t="s">
        <v>546</v>
      </c>
      <c r="D48" s="51" t="s">
        <v>128</v>
      </c>
      <c r="E48" s="104">
        <v>3500</v>
      </c>
      <c r="F48" s="51" t="s">
        <v>90</v>
      </c>
      <c r="G48" s="54" t="s">
        <v>109</v>
      </c>
      <c r="H48" s="103"/>
      <c r="I48" s="103"/>
      <c r="J48" s="103"/>
      <c r="K48" s="108"/>
      <c r="L48" s="51" t="str">
        <f t="shared" si="0"/>
        <v>0,00</v>
      </c>
      <c r="M48" s="103"/>
      <c r="N48" s="56">
        <f t="shared" si="1"/>
        <v>0</v>
      </c>
    </row>
    <row r="49" spans="1:14" s="4" customFormat="1" ht="54" customHeight="1">
      <c r="A49" s="51" t="s">
        <v>491</v>
      </c>
      <c r="B49" s="51" t="s">
        <v>547</v>
      </c>
      <c r="C49" s="51" t="s">
        <v>126</v>
      </c>
      <c r="D49" s="51" t="s">
        <v>128</v>
      </c>
      <c r="E49" s="104">
        <v>3000</v>
      </c>
      <c r="F49" s="51" t="s">
        <v>90</v>
      </c>
      <c r="G49" s="54" t="s">
        <v>109</v>
      </c>
      <c r="H49" s="103"/>
      <c r="I49" s="103"/>
      <c r="J49" s="103"/>
      <c r="K49" s="108"/>
      <c r="L49" s="51" t="str">
        <f t="shared" si="0"/>
        <v>0,00</v>
      </c>
      <c r="M49" s="103"/>
      <c r="N49" s="56">
        <f t="shared" si="1"/>
        <v>0</v>
      </c>
    </row>
    <row r="50" spans="1:14" s="4" customFormat="1" ht="54" customHeight="1">
      <c r="A50" s="51" t="s">
        <v>492</v>
      </c>
      <c r="B50" s="51" t="s">
        <v>547</v>
      </c>
      <c r="C50" s="51" t="s">
        <v>139</v>
      </c>
      <c r="D50" s="51" t="s">
        <v>128</v>
      </c>
      <c r="E50" s="104">
        <v>330</v>
      </c>
      <c r="F50" s="51" t="s">
        <v>90</v>
      </c>
      <c r="G50" s="54" t="s">
        <v>109</v>
      </c>
      <c r="H50" s="103"/>
      <c r="I50" s="103"/>
      <c r="J50" s="103"/>
      <c r="K50" s="108"/>
      <c r="L50" s="51" t="str">
        <f t="shared" si="0"/>
        <v>0,00</v>
      </c>
      <c r="M50" s="103"/>
      <c r="N50" s="56">
        <f t="shared" si="1"/>
        <v>0</v>
      </c>
    </row>
    <row r="51" spans="1:14" s="4" customFormat="1" ht="54" customHeight="1">
      <c r="A51" s="51" t="s">
        <v>493</v>
      </c>
      <c r="B51" s="51" t="s">
        <v>548</v>
      </c>
      <c r="C51" s="51" t="s">
        <v>126</v>
      </c>
      <c r="D51" s="51" t="s">
        <v>128</v>
      </c>
      <c r="E51" s="104">
        <v>8000</v>
      </c>
      <c r="F51" s="51" t="s">
        <v>90</v>
      </c>
      <c r="G51" s="54" t="s">
        <v>109</v>
      </c>
      <c r="H51" s="103"/>
      <c r="I51" s="103"/>
      <c r="J51" s="103"/>
      <c r="K51" s="108"/>
      <c r="L51" s="51" t="str">
        <f t="shared" si="0"/>
        <v>0,00</v>
      </c>
      <c r="M51" s="103"/>
      <c r="N51" s="56">
        <f t="shared" si="1"/>
        <v>0</v>
      </c>
    </row>
    <row r="52" spans="1:14" s="4" customFormat="1" ht="54" customHeight="1">
      <c r="A52" s="51" t="s">
        <v>494</v>
      </c>
      <c r="B52" s="51" t="s">
        <v>549</v>
      </c>
      <c r="C52" s="51" t="s">
        <v>550</v>
      </c>
      <c r="D52" s="51" t="s">
        <v>128</v>
      </c>
      <c r="E52" s="104">
        <v>180</v>
      </c>
      <c r="F52" s="51" t="s">
        <v>90</v>
      </c>
      <c r="G52" s="54" t="s">
        <v>109</v>
      </c>
      <c r="H52" s="103"/>
      <c r="I52" s="103"/>
      <c r="J52" s="103"/>
      <c r="K52" s="108"/>
      <c r="L52" s="51" t="str">
        <f t="shared" si="0"/>
        <v>0,00</v>
      </c>
      <c r="M52" s="103"/>
      <c r="N52" s="56">
        <f t="shared" si="1"/>
        <v>0</v>
      </c>
    </row>
    <row r="53" spans="1:14" ht="51" customHeight="1">
      <c r="A53" s="51" t="s">
        <v>495</v>
      </c>
      <c r="B53" s="52" t="s">
        <v>551</v>
      </c>
      <c r="C53" s="52" t="s">
        <v>127</v>
      </c>
      <c r="D53" s="52" t="s">
        <v>129</v>
      </c>
      <c r="E53" s="106">
        <v>660</v>
      </c>
      <c r="F53" s="51" t="s">
        <v>90</v>
      </c>
      <c r="G53" s="54" t="s">
        <v>109</v>
      </c>
      <c r="H53" s="54"/>
      <c r="I53" s="54"/>
      <c r="J53" s="55"/>
      <c r="K53" s="55"/>
      <c r="L53" s="51" t="str">
        <f>IF(K53=0,"0,00",IF(K53&gt;0,ROUND(E53/K53,2)))</f>
        <v>0,00</v>
      </c>
      <c r="M53" s="54"/>
      <c r="N53" s="56">
        <f t="shared" si="1"/>
        <v>0</v>
      </c>
    </row>
    <row r="54" spans="1:14" ht="15" customHeight="1">
      <c r="A54" s="57"/>
      <c r="B54" s="58"/>
      <c r="C54" s="58"/>
      <c r="D54" s="58"/>
      <c r="E54" s="59"/>
      <c r="F54" s="57"/>
      <c r="G54" s="60"/>
      <c r="H54" s="60"/>
      <c r="I54" s="60"/>
      <c r="J54" s="61"/>
      <c r="K54" s="61"/>
      <c r="L54" s="60"/>
      <c r="M54" s="60"/>
      <c r="N54" s="62"/>
    </row>
    <row r="55" spans="2:17" ht="15">
      <c r="B55" s="136" t="s">
        <v>192</v>
      </c>
      <c r="C55" s="136"/>
      <c r="D55" s="136"/>
      <c r="E55" s="136"/>
      <c r="F55" s="136"/>
      <c r="G55" s="136"/>
      <c r="H55" s="136"/>
      <c r="Q55" s="1"/>
    </row>
    <row r="56" spans="2:17" ht="15">
      <c r="B56" s="136" t="s">
        <v>552</v>
      </c>
      <c r="C56" s="136"/>
      <c r="D56" s="136"/>
      <c r="E56" s="136"/>
      <c r="F56" s="136"/>
      <c r="G56" s="136"/>
      <c r="H56" s="113"/>
      <c r="Q56" s="1"/>
    </row>
    <row r="57" spans="2:17" ht="15">
      <c r="B57" s="136" t="s">
        <v>553</v>
      </c>
      <c r="C57" s="136"/>
      <c r="D57" s="136"/>
      <c r="E57" s="136"/>
      <c r="F57" s="136"/>
      <c r="G57" s="136"/>
      <c r="H57" s="136"/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5">
    <mergeCell ref="G2:I2"/>
    <mergeCell ref="H6:I6"/>
    <mergeCell ref="B55:H55"/>
    <mergeCell ref="B56:G56"/>
    <mergeCell ref="B57:H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view="pageBreakPreview" zoomScale="80" zoomScaleNormal="80" zoomScaleSheetLayoutView="80" zoomScalePageLayoutView="80" workbookViewId="0" topLeftCell="A4">
      <selection activeCell="A11" sqref="A11:F11"/>
    </sheetView>
  </sheetViews>
  <sheetFormatPr defaultColWidth="9.00390625" defaultRowHeight="12.75"/>
  <cols>
    <col min="1" max="1" width="5.125" style="1" customWidth="1"/>
    <col min="2" max="2" width="42.25390625" style="1" customWidth="1"/>
    <col min="3" max="3" width="11.00390625" style="1" customWidth="1"/>
    <col min="4" max="4" width="22.625" style="1" customWidth="1"/>
    <col min="5" max="5" width="10.625" style="23" customWidth="1"/>
    <col min="6" max="6" width="9.1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37" t="s">
        <v>554</v>
      </c>
      <c r="C11" s="37" t="s">
        <v>555</v>
      </c>
      <c r="D11" s="37" t="s">
        <v>556</v>
      </c>
      <c r="E11" s="74">
        <v>5000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5">
      <c r="B13" s="140"/>
      <c r="C13" s="140"/>
      <c r="D13" s="140"/>
      <c r="E13" s="140"/>
      <c r="F13" s="140"/>
      <c r="G13" s="14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1">
      <selection activeCell="A11" sqref="A11:F11"/>
    </sheetView>
  </sheetViews>
  <sheetFormatPr defaultColWidth="9.00390625" defaultRowHeight="12.75"/>
  <cols>
    <col min="1" max="1" width="5.125" style="1" customWidth="1"/>
    <col min="2" max="2" width="31.125" style="1" customWidth="1"/>
    <col min="3" max="3" width="19.25390625" style="1" customWidth="1"/>
    <col min="4" max="4" width="20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2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189</v>
      </c>
      <c r="I10" s="5" t="str">
        <f>B10</f>
        <v>Skład</v>
      </c>
      <c r="J10" s="5" t="s">
        <v>165</v>
      </c>
      <c r="K10" s="66" t="s">
        <v>190</v>
      </c>
      <c r="L10" s="5" t="s">
        <v>194</v>
      </c>
      <c r="M10" s="5" t="s">
        <v>186</v>
      </c>
      <c r="N10" s="5" t="s">
        <v>18</v>
      </c>
    </row>
    <row r="11" spans="1:14" s="4" customFormat="1" ht="73.5" customHeight="1">
      <c r="A11" s="21" t="s">
        <v>169</v>
      </c>
      <c r="B11" s="21" t="s">
        <v>557</v>
      </c>
      <c r="C11" s="21" t="s">
        <v>558</v>
      </c>
      <c r="D11" s="21" t="s">
        <v>559</v>
      </c>
      <c r="E11" s="98">
        <v>5000</v>
      </c>
      <c r="F11" s="21" t="s">
        <v>176</v>
      </c>
      <c r="G11" s="15" t="s">
        <v>109</v>
      </c>
      <c r="H11" s="66"/>
      <c r="I11" s="5"/>
      <c r="J11" s="66"/>
      <c r="K11" s="66"/>
      <c r="L11" s="21" t="str">
        <f>IF(K11=0,"0,00",IF(K11&gt;0,ROUND(E11/K11,2)))</f>
        <v>0,00</v>
      </c>
      <c r="M11" s="5"/>
      <c r="N11" s="17">
        <f>ROUND(L11*ROUND(M11,2),2)</f>
        <v>0</v>
      </c>
    </row>
    <row r="12" ht="12" customHeight="1">
      <c r="Q12" s="1"/>
    </row>
    <row r="13" spans="2:17" ht="15">
      <c r="B13" s="140"/>
      <c r="C13" s="140"/>
      <c r="D13" s="140"/>
      <c r="E13" s="140"/>
      <c r="F13" s="140"/>
      <c r="G13" s="14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1">
      <selection activeCell="A11" sqref="A11:F19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SUM(N11:N19)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66" t="s">
        <v>112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560</v>
      </c>
      <c r="C11" s="51" t="s">
        <v>561</v>
      </c>
      <c r="D11" s="51" t="s">
        <v>562</v>
      </c>
      <c r="E11" s="104">
        <v>250</v>
      </c>
      <c r="F11" s="21" t="s">
        <v>90</v>
      </c>
      <c r="G11" s="54" t="s">
        <v>109</v>
      </c>
      <c r="H11" s="114"/>
      <c r="I11" s="103"/>
      <c r="J11" s="103"/>
      <c r="K11" s="103"/>
      <c r="L11" s="54" t="str">
        <f aca="true" t="shared" si="0" ref="L11:L18">IF(K11=0,"0,00",IF(K11&gt;0,ROUND(E11/K11,2)))</f>
        <v>0,00</v>
      </c>
      <c r="M11" s="103"/>
      <c r="N11" s="56">
        <f aca="true" t="shared" si="1" ref="N11:N18">ROUND(L11*ROUND(M11,2),2)</f>
        <v>0</v>
      </c>
    </row>
    <row r="12" spans="1:14" s="4" customFormat="1" ht="73.5" customHeight="1">
      <c r="A12" s="51" t="s">
        <v>163</v>
      </c>
      <c r="B12" s="51" t="s">
        <v>560</v>
      </c>
      <c r="C12" s="51" t="s">
        <v>563</v>
      </c>
      <c r="D12" s="51" t="s">
        <v>562</v>
      </c>
      <c r="E12" s="104">
        <v>450</v>
      </c>
      <c r="F12" s="21" t="s">
        <v>90</v>
      </c>
      <c r="G12" s="54" t="s">
        <v>109</v>
      </c>
      <c r="H12" s="114"/>
      <c r="I12" s="103"/>
      <c r="J12" s="103"/>
      <c r="K12" s="103"/>
      <c r="L12" s="54" t="str">
        <f t="shared" si="0"/>
        <v>0,00</v>
      </c>
      <c r="M12" s="103"/>
      <c r="N12" s="56">
        <f t="shared" si="1"/>
        <v>0</v>
      </c>
    </row>
    <row r="13" spans="1:14" s="4" customFormat="1" ht="73.5" customHeight="1">
      <c r="A13" s="51" t="s">
        <v>175</v>
      </c>
      <c r="B13" s="51" t="s">
        <v>560</v>
      </c>
      <c r="C13" s="51" t="s">
        <v>564</v>
      </c>
      <c r="D13" s="51" t="s">
        <v>562</v>
      </c>
      <c r="E13" s="104">
        <v>350</v>
      </c>
      <c r="F13" s="21" t="s">
        <v>90</v>
      </c>
      <c r="G13" s="54" t="s">
        <v>109</v>
      </c>
      <c r="H13" s="114"/>
      <c r="I13" s="103"/>
      <c r="J13" s="103"/>
      <c r="K13" s="103"/>
      <c r="L13" s="54" t="str">
        <f t="shared" si="0"/>
        <v>0,00</v>
      </c>
      <c r="M13" s="103"/>
      <c r="N13" s="56">
        <f t="shared" si="1"/>
        <v>0</v>
      </c>
    </row>
    <row r="14" spans="1:14" s="4" customFormat="1" ht="73.5" customHeight="1">
      <c r="A14" s="51" t="s">
        <v>177</v>
      </c>
      <c r="B14" s="51" t="s">
        <v>560</v>
      </c>
      <c r="C14" s="51" t="s">
        <v>565</v>
      </c>
      <c r="D14" s="51" t="s">
        <v>562</v>
      </c>
      <c r="E14" s="104">
        <v>300</v>
      </c>
      <c r="F14" s="21" t="s">
        <v>90</v>
      </c>
      <c r="G14" s="54" t="s">
        <v>109</v>
      </c>
      <c r="H14" s="114"/>
      <c r="I14" s="103"/>
      <c r="J14" s="103"/>
      <c r="K14" s="103"/>
      <c r="L14" s="54" t="str">
        <f t="shared" si="0"/>
        <v>0,00</v>
      </c>
      <c r="M14" s="103"/>
      <c r="N14" s="56">
        <f t="shared" si="1"/>
        <v>0</v>
      </c>
    </row>
    <row r="15" spans="1:14" s="4" customFormat="1" ht="73.5" customHeight="1">
      <c r="A15" s="51" t="s">
        <v>180</v>
      </c>
      <c r="B15" s="51" t="s">
        <v>560</v>
      </c>
      <c r="C15" s="51" t="s">
        <v>566</v>
      </c>
      <c r="D15" s="51" t="s">
        <v>562</v>
      </c>
      <c r="E15" s="104">
        <v>1800</v>
      </c>
      <c r="F15" s="21" t="s">
        <v>90</v>
      </c>
      <c r="G15" s="54" t="s">
        <v>109</v>
      </c>
      <c r="H15" s="114"/>
      <c r="I15" s="103"/>
      <c r="J15" s="103"/>
      <c r="K15" s="103"/>
      <c r="L15" s="54" t="str">
        <f t="shared" si="0"/>
        <v>0,00</v>
      </c>
      <c r="M15" s="103"/>
      <c r="N15" s="56">
        <f t="shared" si="1"/>
        <v>0</v>
      </c>
    </row>
    <row r="16" spans="1:14" s="4" customFormat="1" ht="73.5" customHeight="1">
      <c r="A16" s="51" t="s">
        <v>181</v>
      </c>
      <c r="B16" s="51" t="s">
        <v>560</v>
      </c>
      <c r="C16" s="51" t="s">
        <v>567</v>
      </c>
      <c r="D16" s="51" t="s">
        <v>562</v>
      </c>
      <c r="E16" s="104">
        <v>1000</v>
      </c>
      <c r="F16" s="21" t="s">
        <v>90</v>
      </c>
      <c r="G16" s="54" t="s">
        <v>109</v>
      </c>
      <c r="H16" s="114"/>
      <c r="I16" s="103"/>
      <c r="J16" s="103"/>
      <c r="K16" s="103"/>
      <c r="L16" s="54" t="str">
        <f t="shared" si="0"/>
        <v>0,00</v>
      </c>
      <c r="M16" s="103"/>
      <c r="N16" s="56">
        <f t="shared" si="1"/>
        <v>0</v>
      </c>
    </row>
    <row r="17" spans="1:14" s="4" customFormat="1" ht="73.5" customHeight="1">
      <c r="A17" s="51" t="s">
        <v>182</v>
      </c>
      <c r="B17" s="51" t="s">
        <v>560</v>
      </c>
      <c r="C17" s="51" t="s">
        <v>568</v>
      </c>
      <c r="D17" s="51" t="s">
        <v>562</v>
      </c>
      <c r="E17" s="104">
        <v>900</v>
      </c>
      <c r="F17" s="21" t="s">
        <v>90</v>
      </c>
      <c r="G17" s="54" t="s">
        <v>109</v>
      </c>
      <c r="H17" s="114"/>
      <c r="I17" s="103"/>
      <c r="J17" s="103"/>
      <c r="K17" s="103"/>
      <c r="L17" s="54" t="str">
        <f t="shared" si="0"/>
        <v>0,00</v>
      </c>
      <c r="M17" s="103"/>
      <c r="N17" s="56">
        <f t="shared" si="1"/>
        <v>0</v>
      </c>
    </row>
    <row r="18" spans="1:14" s="4" customFormat="1" ht="73.5" customHeight="1">
      <c r="A18" s="51" t="s">
        <v>183</v>
      </c>
      <c r="B18" s="51" t="s">
        <v>560</v>
      </c>
      <c r="C18" s="51" t="s">
        <v>569</v>
      </c>
      <c r="D18" s="51" t="s">
        <v>562</v>
      </c>
      <c r="E18" s="104">
        <v>100</v>
      </c>
      <c r="F18" s="21" t="s">
        <v>90</v>
      </c>
      <c r="G18" s="54" t="s">
        <v>109</v>
      </c>
      <c r="H18" s="114"/>
      <c r="I18" s="103"/>
      <c r="J18" s="103"/>
      <c r="K18" s="103"/>
      <c r="L18" s="54" t="str">
        <f t="shared" si="0"/>
        <v>0,00</v>
      </c>
      <c r="M18" s="103"/>
      <c r="N18" s="56">
        <f t="shared" si="1"/>
        <v>0</v>
      </c>
    </row>
    <row r="19" spans="1:14" ht="71.25" customHeight="1">
      <c r="A19" s="51" t="s">
        <v>184</v>
      </c>
      <c r="B19" s="52" t="s">
        <v>560</v>
      </c>
      <c r="C19" s="52" t="s">
        <v>570</v>
      </c>
      <c r="D19" s="52" t="s">
        <v>562</v>
      </c>
      <c r="E19" s="106">
        <v>100</v>
      </c>
      <c r="F19" s="21" t="s">
        <v>90</v>
      </c>
      <c r="G19" s="54" t="s">
        <v>109</v>
      </c>
      <c r="H19" s="88"/>
      <c r="I19" s="88"/>
      <c r="J19" s="55"/>
      <c r="K19" s="54"/>
      <c r="L19" s="54" t="str">
        <f>IF(K19=0,"0,00",IF(K19&gt;0,ROUND(E19/K19,2)))</f>
        <v>0,00</v>
      </c>
      <c r="M19" s="54"/>
      <c r="N19" s="56">
        <f>ROUND(L19*ROUND(M19,2),2)</f>
        <v>0</v>
      </c>
    </row>
    <row r="20" spans="1:14" ht="15" customHeight="1">
      <c r="A20" s="57"/>
      <c r="B20" s="58"/>
      <c r="C20" s="58"/>
      <c r="D20" s="58"/>
      <c r="E20" s="59"/>
      <c r="F20" s="57"/>
      <c r="G20" s="60"/>
      <c r="H20" s="115"/>
      <c r="I20" s="115"/>
      <c r="J20" s="61"/>
      <c r="K20" s="60"/>
      <c r="L20" s="60"/>
      <c r="M20" s="60"/>
      <c r="N20" s="62"/>
    </row>
    <row r="21" spans="1:14" ht="15">
      <c r="A21" s="57"/>
      <c r="B21" s="154" t="s">
        <v>250</v>
      </c>
      <c r="C21" s="154"/>
      <c r="D21" s="154"/>
      <c r="E21" s="154"/>
      <c r="F21" s="154"/>
      <c r="G21" s="154"/>
      <c r="H21" s="60"/>
      <c r="I21" s="60"/>
      <c r="J21" s="61"/>
      <c r="K21" s="60"/>
      <c r="L21" s="60"/>
      <c r="M21" s="60"/>
      <c r="N21" s="62"/>
    </row>
    <row r="22" spans="1:17" ht="15">
      <c r="A22" s="9"/>
      <c r="B22" s="46"/>
      <c r="C22" s="46"/>
      <c r="D22" s="46"/>
      <c r="E22" s="47"/>
      <c r="F22" s="9"/>
      <c r="G22" s="48"/>
      <c r="H22" s="48"/>
      <c r="I22" s="48"/>
      <c r="J22" s="49"/>
      <c r="K22" s="48"/>
      <c r="L22" s="48"/>
      <c r="M22" s="48"/>
      <c r="N22" s="50"/>
      <c r="Q22" s="1"/>
    </row>
    <row r="23" ht="15">
      <c r="Q23" s="1"/>
    </row>
    <row r="24" ht="15">
      <c r="Q24" s="1"/>
    </row>
    <row r="25" spans="2:17" ht="15">
      <c r="B25" s="2"/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A11" sqref="A11:F13"/>
    </sheetView>
  </sheetViews>
  <sheetFormatPr defaultColWidth="9.00390625" defaultRowHeight="12.75"/>
  <cols>
    <col min="1" max="1" width="5.125" style="1" customWidth="1"/>
    <col min="2" max="2" width="23.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SUM(N11:N13)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1.5" customHeight="1">
      <c r="A11" s="21" t="s">
        <v>3</v>
      </c>
      <c r="B11" s="43" t="s">
        <v>571</v>
      </c>
      <c r="C11" s="37" t="s">
        <v>572</v>
      </c>
      <c r="D11" s="37" t="s">
        <v>500</v>
      </c>
      <c r="E11" s="38">
        <v>160000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.75" customHeight="1">
      <c r="A12" s="21" t="s">
        <v>4</v>
      </c>
      <c r="B12" s="37" t="s">
        <v>571</v>
      </c>
      <c r="C12" s="37" t="s">
        <v>572</v>
      </c>
      <c r="D12" s="37" t="s">
        <v>573</v>
      </c>
      <c r="E12" s="38">
        <v>15000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61.5" customHeight="1">
      <c r="A13" s="21" t="s">
        <v>5</v>
      </c>
      <c r="B13" s="37" t="s">
        <v>571</v>
      </c>
      <c r="C13" s="37" t="s">
        <v>572</v>
      </c>
      <c r="D13" s="37" t="s">
        <v>574</v>
      </c>
      <c r="E13" s="38">
        <v>1000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  <c r="Q13" s="1"/>
    </row>
    <row r="14" ht="12.75" customHeight="1">
      <c r="Q14" s="1"/>
    </row>
    <row r="15" spans="2:17" ht="18" customHeight="1">
      <c r="B15" s="136" t="s">
        <v>136</v>
      </c>
      <c r="C15" s="136"/>
      <c r="D15" s="136"/>
      <c r="E15" s="136"/>
      <c r="F15" s="136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4"/>
  <sheetViews>
    <sheetView showGridLines="0" view="pageBreakPreview" zoomScale="80" zoomScaleNormal="80" zoomScaleSheetLayoutView="80" zoomScalePageLayoutView="85" workbookViewId="0" topLeftCell="A4">
      <selection activeCell="B15" sqref="B15:H15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DFP.271.106.2019.KK</v>
      </c>
      <c r="M1" s="39" t="s">
        <v>111</v>
      </c>
      <c r="R1" s="2"/>
      <c r="S1" s="2"/>
    </row>
    <row r="2" spans="7:9" ht="15">
      <c r="G2" s="136"/>
      <c r="H2" s="136"/>
      <c r="I2" s="136"/>
    </row>
    <row r="3" ht="15">
      <c r="M3" s="39" t="s">
        <v>118</v>
      </c>
    </row>
    <row r="4" spans="2:16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21" t="s">
        <v>169</v>
      </c>
      <c r="B11" s="21" t="s">
        <v>229</v>
      </c>
      <c r="C11" s="21" t="s">
        <v>230</v>
      </c>
      <c r="D11" s="21" t="s">
        <v>123</v>
      </c>
      <c r="E11" s="98">
        <v>100</v>
      </c>
      <c r="F11" s="67" t="s">
        <v>90</v>
      </c>
      <c r="G11" s="69" t="s">
        <v>144</v>
      </c>
      <c r="H11" s="5"/>
      <c r="I11" s="5"/>
      <c r="J11" s="5"/>
      <c r="K11" s="5"/>
      <c r="L11" s="69" t="str">
        <f>IF(K11=0,"0,00",IF(K11&gt;0,ROUND(E11/K11,2)))</f>
        <v>0,00</v>
      </c>
      <c r="M11" s="5"/>
      <c r="N11" s="70">
        <f>ROUND(L11*ROUND(M11,2),2)</f>
        <v>0</v>
      </c>
    </row>
    <row r="12" spans="1:14" ht="54" customHeight="1">
      <c r="A12" s="67" t="s">
        <v>163</v>
      </c>
      <c r="B12" s="68" t="s">
        <v>229</v>
      </c>
      <c r="C12" s="37" t="s">
        <v>231</v>
      </c>
      <c r="D12" s="37" t="s">
        <v>123</v>
      </c>
      <c r="E12" s="38">
        <v>200</v>
      </c>
      <c r="F12" s="67" t="s">
        <v>90</v>
      </c>
      <c r="G12" s="69" t="s">
        <v>144</v>
      </c>
      <c r="H12" s="75"/>
      <c r="I12" s="75"/>
      <c r="J12" s="69"/>
      <c r="K12" s="15"/>
      <c r="L12" s="69" t="str">
        <f>IF(K12=0,"0,00",IF(K12&gt;0,ROUND(E12/K12,2)))</f>
        <v>0,00</v>
      </c>
      <c r="M12" s="69"/>
      <c r="N12" s="70">
        <f>ROUND(L12*ROUND(M12,2),2)</f>
        <v>0</v>
      </c>
    </row>
    <row r="13" spans="1:16" s="9" customFormat="1" ht="24" customHeight="1">
      <c r="A13" s="76"/>
      <c r="B13" s="77"/>
      <c r="C13" s="77"/>
      <c r="D13" s="77"/>
      <c r="E13" s="78"/>
      <c r="F13" s="76"/>
      <c r="G13" s="79"/>
      <c r="H13" s="80"/>
      <c r="I13" s="80"/>
      <c r="J13" s="79"/>
      <c r="K13" s="60"/>
      <c r="L13" s="79"/>
      <c r="M13" s="79"/>
      <c r="N13" s="81"/>
      <c r="P13" s="82"/>
    </row>
    <row r="14" spans="1:16" s="9" customFormat="1" ht="18" customHeight="1">
      <c r="A14" s="83"/>
      <c r="B14" s="142" t="s">
        <v>222</v>
      </c>
      <c r="C14" s="142"/>
      <c r="D14" s="142"/>
      <c r="E14" s="142"/>
      <c r="F14" s="142"/>
      <c r="G14" s="84"/>
      <c r="H14" s="85"/>
      <c r="I14" s="85"/>
      <c r="J14" s="84"/>
      <c r="K14" s="48"/>
      <c r="L14" s="84"/>
      <c r="M14" s="84"/>
      <c r="N14" s="86"/>
      <c r="P14" s="82"/>
    </row>
    <row r="15" spans="1:16" s="9" customFormat="1" ht="17.25" customHeight="1">
      <c r="A15" s="83"/>
      <c r="B15" s="143" t="s">
        <v>227</v>
      </c>
      <c r="C15" s="143"/>
      <c r="D15" s="143"/>
      <c r="E15" s="143"/>
      <c r="F15" s="143"/>
      <c r="G15" s="143"/>
      <c r="H15" s="143"/>
      <c r="I15" s="85"/>
      <c r="J15" s="84"/>
      <c r="K15" s="48"/>
      <c r="L15" s="84"/>
      <c r="M15" s="84"/>
      <c r="N15" s="86"/>
      <c r="P15" s="82"/>
    </row>
    <row r="16" s="2" customFormat="1" ht="15">
      <c r="E16" s="41"/>
    </row>
    <row r="17" spans="2:6" s="2" customFormat="1" ht="32.25" customHeight="1">
      <c r="B17" s="133"/>
      <c r="C17" s="133"/>
      <c r="D17" s="133"/>
      <c r="E17" s="133"/>
      <c r="F17" s="133"/>
    </row>
    <row r="18" s="2" customFormat="1" ht="15">
      <c r="E18" s="4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5">
    <mergeCell ref="G2:I2"/>
    <mergeCell ref="H6:I6"/>
    <mergeCell ref="B17:F17"/>
    <mergeCell ref="B14:F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3.7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59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189</v>
      </c>
      <c r="I10" s="5" t="str">
        <f>B10</f>
        <v>Skład</v>
      </c>
      <c r="J10" s="5" t="s">
        <v>165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59.25" customHeight="1">
      <c r="A11" s="21" t="s">
        <v>3</v>
      </c>
      <c r="B11" s="43" t="s">
        <v>575</v>
      </c>
      <c r="C11" s="37" t="s">
        <v>171</v>
      </c>
      <c r="D11" s="37" t="s">
        <v>576</v>
      </c>
      <c r="E11" s="38">
        <v>7200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6"/>
      <c r="C13" s="136"/>
      <c r="D13" s="136"/>
      <c r="E13" s="136"/>
      <c r="F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2">
      <selection activeCell="A11" sqref="A11:F11"/>
    </sheetView>
  </sheetViews>
  <sheetFormatPr defaultColWidth="9.00390625" defaultRowHeight="12.75"/>
  <cols>
    <col min="1" max="1" width="5.125" style="1" customWidth="1"/>
    <col min="2" max="2" width="36.25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60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189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49.5" customHeight="1">
      <c r="A11" s="21" t="s">
        <v>3</v>
      </c>
      <c r="B11" s="43" t="s">
        <v>577</v>
      </c>
      <c r="C11" s="37" t="s">
        <v>578</v>
      </c>
      <c r="D11" s="37" t="s">
        <v>579</v>
      </c>
      <c r="E11" s="38">
        <v>500</v>
      </c>
      <c r="F11" s="14" t="s">
        <v>90</v>
      </c>
      <c r="G11" s="15" t="s">
        <v>581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6.5" customHeight="1">
      <c r="B13" s="136" t="s">
        <v>580</v>
      </c>
      <c r="C13" s="136"/>
      <c r="D13" s="136"/>
      <c r="E13" s="136"/>
      <c r="F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4"/>
  <sheetViews>
    <sheetView showGridLines="0" view="pageBreakPreview" zoomScale="80" zoomScaleNormal="80" zoomScaleSheetLayoutView="80" zoomScalePageLayoutView="80" workbookViewId="0" topLeftCell="A7">
      <selection activeCell="B11" sqref="B11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28.875" style="1" customWidth="1"/>
    <col min="4" max="4" width="22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61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121</v>
      </c>
      <c r="E10" s="36" t="s">
        <v>117</v>
      </c>
      <c r="F10" s="14"/>
      <c r="G10" s="5" t="str">
        <f>"Nazwa handlowa /
"&amp;C10&amp;" / 
"&amp;D10</f>
        <v>Nazwa handlowa /
Dawka / 
Postać/Opakowanie</v>
      </c>
      <c r="H10" s="5" t="s">
        <v>610</v>
      </c>
      <c r="I10" s="5" t="str">
        <f>B10</f>
        <v>Skład</v>
      </c>
      <c r="J10" s="5" t="s">
        <v>201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333.75" customHeight="1">
      <c r="A11" s="21" t="s">
        <v>3</v>
      </c>
      <c r="B11" s="43" t="s">
        <v>582</v>
      </c>
      <c r="C11" s="37" t="s">
        <v>583</v>
      </c>
      <c r="D11" s="37" t="s">
        <v>584</v>
      </c>
      <c r="E11" s="38">
        <v>1760</v>
      </c>
      <c r="F11" s="14" t="s">
        <v>90</v>
      </c>
      <c r="G11" s="15" t="s">
        <v>581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9.5" customHeight="1">
      <c r="B13" s="136"/>
      <c r="C13" s="136"/>
      <c r="D13" s="136"/>
      <c r="E13" s="136"/>
      <c r="F13" s="136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7"/>
  <sheetViews>
    <sheetView showGridLines="0" view="pageBreakPreview" zoomScale="80" zoomScaleNormal="80" zoomScaleSheetLayoutView="80" zoomScalePageLayoutView="80" workbookViewId="0" topLeftCell="A7">
      <selection activeCell="A11" sqref="A11:F14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2.87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62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SUM(N11:N14)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5.25" customHeight="1">
      <c r="B9" s="4"/>
      <c r="Q9" s="1"/>
    </row>
    <row r="10" spans="1:14" s="4" customFormat="1" ht="59.2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144.75" customHeight="1">
      <c r="A11" s="21" t="s">
        <v>3</v>
      </c>
      <c r="B11" s="37" t="s">
        <v>616</v>
      </c>
      <c r="C11" s="37" t="s">
        <v>122</v>
      </c>
      <c r="D11" s="37" t="s">
        <v>585</v>
      </c>
      <c r="E11" s="38">
        <v>20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36.5" customHeight="1">
      <c r="A12" s="21" t="s">
        <v>163</v>
      </c>
      <c r="B12" s="37" t="s">
        <v>616</v>
      </c>
      <c r="C12" s="37" t="s">
        <v>197</v>
      </c>
      <c r="D12" s="37" t="s">
        <v>585</v>
      </c>
      <c r="E12" s="38">
        <v>30</v>
      </c>
      <c r="F12" s="14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142.5" customHeight="1">
      <c r="A13" s="21" t="s">
        <v>5</v>
      </c>
      <c r="B13" s="37" t="s">
        <v>617</v>
      </c>
      <c r="C13" s="37" t="s">
        <v>197</v>
      </c>
      <c r="D13" s="37" t="s">
        <v>586</v>
      </c>
      <c r="E13" s="38">
        <v>280</v>
      </c>
      <c r="F13" s="14" t="s">
        <v>90</v>
      </c>
      <c r="G13" s="15" t="s">
        <v>109</v>
      </c>
      <c r="H13" s="72"/>
      <c r="I13" s="72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7" ht="141.75" customHeight="1">
      <c r="A14" s="21" t="s">
        <v>6</v>
      </c>
      <c r="B14" s="37" t="s">
        <v>616</v>
      </c>
      <c r="C14" s="37" t="s">
        <v>198</v>
      </c>
      <c r="D14" s="37" t="s">
        <v>585</v>
      </c>
      <c r="E14" s="38">
        <v>30</v>
      </c>
      <c r="F14" s="14" t="s">
        <v>90</v>
      </c>
      <c r="G14" s="15" t="s">
        <v>109</v>
      </c>
      <c r="H14" s="72"/>
      <c r="I14" s="72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ht="15">
      <c r="Q15" s="1"/>
    </row>
    <row r="16" spans="2:17" ht="16.5" customHeight="1">
      <c r="B16" s="136" t="s">
        <v>599</v>
      </c>
      <c r="C16" s="136"/>
      <c r="D16" s="136"/>
      <c r="E16" s="136"/>
      <c r="F16" s="136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  <row r="189" ht="15">
      <c r="Q189" s="1"/>
    </row>
    <row r="190" ht="15">
      <c r="Q190" s="1"/>
    </row>
    <row r="191" ht="15">
      <c r="Q191" s="1"/>
    </row>
    <row r="192" ht="15">
      <c r="Q192" s="1"/>
    </row>
    <row r="193" ht="15">
      <c r="Q193" s="1"/>
    </row>
    <row r="194" ht="15">
      <c r="Q194" s="1"/>
    </row>
    <row r="195" ht="15">
      <c r="Q195" s="1"/>
    </row>
    <row r="196" ht="15">
      <c r="Q196" s="1"/>
    </row>
    <row r="197" ht="15">
      <c r="Q197" s="1"/>
    </row>
    <row r="198" ht="15">
      <c r="Q198" s="1"/>
    </row>
    <row r="199" ht="15">
      <c r="Q199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  <row r="207" ht="15">
      <c r="Q207" s="1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9">
      <selection activeCell="A11" sqref="A11:F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11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63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587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Pojemność / 
Postać /Opakowanie</v>
      </c>
      <c r="H10" s="5" t="s">
        <v>612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588</v>
      </c>
      <c r="C11" s="51" t="s">
        <v>613</v>
      </c>
      <c r="D11" s="51" t="s">
        <v>589</v>
      </c>
      <c r="E11" s="104">
        <v>28800</v>
      </c>
      <c r="F11" s="21" t="s">
        <v>611</v>
      </c>
      <c r="G11" s="54" t="s">
        <v>591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212.25" customHeight="1">
      <c r="A12" s="51" t="s">
        <v>163</v>
      </c>
      <c r="B12" s="52" t="s">
        <v>590</v>
      </c>
      <c r="C12" s="52" t="s">
        <v>614</v>
      </c>
      <c r="D12" s="52" t="s">
        <v>589</v>
      </c>
      <c r="E12" s="106">
        <v>28800</v>
      </c>
      <c r="F12" s="21" t="s">
        <v>611</v>
      </c>
      <c r="G12" s="54" t="s">
        <v>615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58"/>
      <c r="C13" s="58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4"/>
  <sheetViews>
    <sheetView showGridLines="0" view="pageBreakPreview" zoomScale="80" zoomScaleNormal="80" zoomScaleSheetLayoutView="80" zoomScalePageLayoutView="8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4.125" style="1" customWidth="1"/>
    <col min="4" max="4" width="24.875" style="1" customWidth="1"/>
    <col min="5" max="5" width="10.625" style="23" customWidth="1"/>
    <col min="6" max="6" width="9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64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8.25" customHeight="1">
      <c r="A10" s="5" t="s">
        <v>86</v>
      </c>
      <c r="B10" s="5" t="s">
        <v>16</v>
      </c>
      <c r="C10" s="5" t="s">
        <v>147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Wymiary / 
Postać /Opakowanie</v>
      </c>
      <c r="H10" s="5" t="s">
        <v>607</v>
      </c>
      <c r="I10" s="5" t="str">
        <f>B10</f>
        <v>Skład</v>
      </c>
      <c r="J10" s="5" t="s">
        <v>596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73.5" customHeight="1">
      <c r="A11" s="51" t="s">
        <v>169</v>
      </c>
      <c r="B11" s="51" t="s">
        <v>618</v>
      </c>
      <c r="C11" s="51" t="s">
        <v>592</v>
      </c>
      <c r="D11" s="51" t="s">
        <v>195</v>
      </c>
      <c r="E11" s="104">
        <v>1800</v>
      </c>
      <c r="F11" s="21" t="s">
        <v>90</v>
      </c>
      <c r="G11" s="54" t="s">
        <v>196</v>
      </c>
      <c r="H11" s="103"/>
      <c r="I11" s="103"/>
      <c r="J11" s="103"/>
      <c r="K11" s="103"/>
      <c r="L11" s="54" t="str">
        <f>IF(K11=0,"0,00",IF(K11&gt;0,ROUND(E11/K11,2)))</f>
        <v>0,00</v>
      </c>
      <c r="M11" s="103"/>
      <c r="N11" s="56">
        <f>ROUND(L11*ROUND(M11,2),2)</f>
        <v>0</v>
      </c>
    </row>
    <row r="12" spans="1:14" ht="80.25" customHeight="1">
      <c r="A12" s="51" t="s">
        <v>163</v>
      </c>
      <c r="B12" s="52" t="s">
        <v>618</v>
      </c>
      <c r="C12" s="52" t="s">
        <v>593</v>
      </c>
      <c r="D12" s="52" t="s">
        <v>195</v>
      </c>
      <c r="E12" s="105">
        <v>1080</v>
      </c>
      <c r="F12" s="53" t="s">
        <v>90</v>
      </c>
      <c r="G12" s="54" t="s">
        <v>196</v>
      </c>
      <c r="H12" s="88"/>
      <c r="I12" s="88"/>
      <c r="J12" s="55"/>
      <c r="K12" s="54"/>
      <c r="L12" s="54" t="str">
        <f>IF(K12=0,"0,00",IF(K12&gt;0,ROUND(E12/K12,2)))</f>
        <v>0,00</v>
      </c>
      <c r="M12" s="54"/>
      <c r="N12" s="56">
        <f>ROUND(L12*ROUND(M12,2),2)</f>
        <v>0</v>
      </c>
    </row>
    <row r="13" spans="1:14" ht="15">
      <c r="A13" s="57"/>
      <c r="B13" s="154" t="s">
        <v>599</v>
      </c>
      <c r="C13" s="155"/>
      <c r="D13" s="58"/>
      <c r="E13" s="59"/>
      <c r="F13" s="57"/>
      <c r="G13" s="60"/>
      <c r="H13" s="60"/>
      <c r="I13" s="60"/>
      <c r="J13" s="61"/>
      <c r="K13" s="60"/>
      <c r="L13" s="60"/>
      <c r="M13" s="60"/>
      <c r="N13" s="62"/>
    </row>
    <row r="14" spans="1:17" ht="15">
      <c r="A14" s="9"/>
      <c r="B14" s="46"/>
      <c r="C14" s="46"/>
      <c r="D14" s="46"/>
      <c r="E14" s="47"/>
      <c r="F14" s="9"/>
      <c r="G14" s="48"/>
      <c r="H14" s="48"/>
      <c r="I14" s="48"/>
      <c r="J14" s="49"/>
      <c r="K14" s="48"/>
      <c r="L14" s="48"/>
      <c r="M14" s="48"/>
      <c r="N14" s="50"/>
      <c r="Q14" s="1"/>
    </row>
    <row r="15" ht="15">
      <c r="Q15" s="1"/>
    </row>
    <row r="16" ht="15"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</sheetData>
  <sheetProtection/>
  <mergeCells count="3">
    <mergeCell ref="G2:I2"/>
    <mergeCell ref="H6:I6"/>
    <mergeCell ref="B13:C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4">
      <selection activeCell="B15" sqref="B15:M15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SUM(N11:N11)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117</v>
      </c>
      <c r="F10" s="14"/>
      <c r="G10" s="5" t="str">
        <f>"Nazwa handlowa /
"&amp;C10&amp;" / 
"&amp;D10</f>
        <v>Nazwa handlowa /
Dawka / 
Postać /Opakowanie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ht="60">
      <c r="A11" s="21" t="s">
        <v>3</v>
      </c>
      <c r="B11" s="37" t="s">
        <v>237</v>
      </c>
      <c r="C11" s="37" t="s">
        <v>234</v>
      </c>
      <c r="D11" s="37" t="s">
        <v>235</v>
      </c>
      <c r="E11" s="38">
        <v>1300</v>
      </c>
      <c r="F11" s="14" t="s">
        <v>90</v>
      </c>
      <c r="G11" s="15" t="s">
        <v>109</v>
      </c>
      <c r="H11" s="72"/>
      <c r="I11" s="72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41"/>
    </row>
    <row r="13" spans="2:6" s="2" customFormat="1" ht="15.75" customHeight="1">
      <c r="B13" s="140" t="s">
        <v>222</v>
      </c>
      <c r="C13" s="140"/>
      <c r="D13" s="140"/>
      <c r="E13" s="140"/>
      <c r="F13" s="140"/>
    </row>
    <row r="14" spans="2:14" s="2" customFormat="1" ht="18.75" customHeight="1">
      <c r="B14" s="109" t="s">
        <v>236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2:13" s="2" customFormat="1" ht="15.75" customHeight="1">
      <c r="B15" s="136" t="s">
        <v>227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3:F13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9"/>
  <sheetViews>
    <sheetView showGridLines="0" view="pageBreakPreview" zoomScale="80" zoomScaleNormal="80" zoomScaleSheetLayoutView="80" zoomScalePageLayoutView="80" workbookViewId="0" topLeftCell="A4">
      <selection activeCell="C11" sqref="C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SUM(N11:N16)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86</v>
      </c>
      <c r="B10" s="5" t="s">
        <v>16</v>
      </c>
      <c r="C10" s="5" t="s">
        <v>17</v>
      </c>
      <c r="D10" s="5" t="s">
        <v>119</v>
      </c>
      <c r="E10" s="36" t="s">
        <v>117</v>
      </c>
      <c r="F10" s="14"/>
      <c r="G10" s="5" t="str">
        <f>"Nazwa handlowa /
"&amp;C10&amp;" / 
"&amp;D10</f>
        <v>Nazwa handlowa /
Dawka / 
Postać/ Opakowanie</v>
      </c>
      <c r="H10" s="5" t="s">
        <v>112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45" customHeight="1">
      <c r="A11" s="5" t="s">
        <v>169</v>
      </c>
      <c r="B11" s="21" t="s">
        <v>600</v>
      </c>
      <c r="C11" s="21" t="s">
        <v>239</v>
      </c>
      <c r="D11" s="21" t="s">
        <v>240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 aca="true" t="shared" si="0" ref="L11:L16">IF(K11=0,"0,00",IF(K11&gt;0,ROUND(E11/K11,2)))</f>
        <v>0,00</v>
      </c>
      <c r="M11" s="5"/>
      <c r="N11" s="17">
        <f aca="true" t="shared" si="1" ref="N11:N16">ROUND(L11*ROUND(M11,2),2)</f>
        <v>0</v>
      </c>
    </row>
    <row r="12" spans="1:14" s="4" customFormat="1" ht="46.5" customHeight="1">
      <c r="A12" s="5" t="s">
        <v>163</v>
      </c>
      <c r="B12" s="21" t="s">
        <v>600</v>
      </c>
      <c r="C12" s="21" t="s">
        <v>241</v>
      </c>
      <c r="D12" s="21" t="s">
        <v>240</v>
      </c>
      <c r="E12" s="98">
        <v>700</v>
      </c>
      <c r="F12" s="21" t="s">
        <v>90</v>
      </c>
      <c r="G12" s="15" t="s">
        <v>109</v>
      </c>
      <c r="H12" s="5"/>
      <c r="I12" s="5"/>
      <c r="J12" s="5"/>
      <c r="K12" s="5"/>
      <c r="L12" s="15" t="str">
        <f t="shared" si="0"/>
        <v>0,00</v>
      </c>
      <c r="M12" s="5"/>
      <c r="N12" s="17">
        <f t="shared" si="1"/>
        <v>0</v>
      </c>
    </row>
    <row r="13" spans="1:14" s="4" customFormat="1" ht="46.5" customHeight="1">
      <c r="A13" s="5" t="s">
        <v>175</v>
      </c>
      <c r="B13" s="21" t="s">
        <v>600</v>
      </c>
      <c r="C13" s="21" t="s">
        <v>242</v>
      </c>
      <c r="D13" s="21" t="s">
        <v>240</v>
      </c>
      <c r="E13" s="98">
        <v>180</v>
      </c>
      <c r="F13" s="21" t="s">
        <v>90</v>
      </c>
      <c r="G13" s="15" t="s">
        <v>109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s="4" customFormat="1" ht="51" customHeight="1">
      <c r="A14" s="5" t="s">
        <v>177</v>
      </c>
      <c r="B14" s="21" t="s">
        <v>600</v>
      </c>
      <c r="C14" s="21" t="s">
        <v>243</v>
      </c>
      <c r="D14" s="21" t="s">
        <v>240</v>
      </c>
      <c r="E14" s="98">
        <v>200</v>
      </c>
      <c r="F14" s="21" t="s">
        <v>90</v>
      </c>
      <c r="G14" s="15" t="s">
        <v>109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s="4" customFormat="1" ht="48" customHeight="1">
      <c r="A15" s="5" t="s">
        <v>180</v>
      </c>
      <c r="B15" s="21" t="s">
        <v>600</v>
      </c>
      <c r="C15" s="21" t="s">
        <v>244</v>
      </c>
      <c r="D15" s="21" t="s">
        <v>240</v>
      </c>
      <c r="E15" s="98">
        <v>50</v>
      </c>
      <c r="F15" s="21" t="s">
        <v>90</v>
      </c>
      <c r="G15" s="15" t="s">
        <v>109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45">
      <c r="A16" s="5" t="s">
        <v>181</v>
      </c>
      <c r="B16" s="21" t="s">
        <v>600</v>
      </c>
      <c r="C16" s="37" t="s">
        <v>245</v>
      </c>
      <c r="D16" s="37" t="s">
        <v>240</v>
      </c>
      <c r="E16" s="102">
        <v>50</v>
      </c>
      <c r="F16" s="21" t="s">
        <v>90</v>
      </c>
      <c r="G16" s="15" t="s">
        <v>109</v>
      </c>
      <c r="H16" s="72"/>
      <c r="I16" s="72"/>
      <c r="J16" s="16"/>
      <c r="K16" s="15"/>
      <c r="L16" s="15" t="str">
        <f t="shared" si="0"/>
        <v>0,00</v>
      </c>
      <c r="M16" s="15"/>
      <c r="N16" s="17">
        <f t="shared" si="1"/>
        <v>0</v>
      </c>
    </row>
    <row r="17" spans="1:14" ht="15">
      <c r="A17" s="9"/>
      <c r="B17" s="46"/>
      <c r="C17" s="46"/>
      <c r="D17" s="46"/>
      <c r="E17" s="94"/>
      <c r="F17" s="9"/>
      <c r="G17" s="48"/>
      <c r="H17" s="97"/>
      <c r="I17" s="97"/>
      <c r="J17" s="49"/>
      <c r="K17" s="48"/>
      <c r="L17" s="48"/>
      <c r="M17" s="48"/>
      <c r="N17" s="50"/>
    </row>
    <row r="18" spans="1:14" ht="15">
      <c r="A18" s="9"/>
      <c r="B18" s="140" t="s">
        <v>238</v>
      </c>
      <c r="C18" s="140"/>
      <c r="D18" s="140"/>
      <c r="E18" s="140"/>
      <c r="F18" s="140"/>
      <c r="G18" s="48"/>
      <c r="H18" s="97"/>
      <c r="I18" s="97"/>
      <c r="J18" s="49"/>
      <c r="K18" s="48"/>
      <c r="L18" s="48"/>
      <c r="M18" s="48"/>
      <c r="N18" s="50"/>
    </row>
    <row r="19" spans="2:17" ht="15">
      <c r="B19" s="136" t="s">
        <v>136</v>
      </c>
      <c r="C19" s="136"/>
      <c r="D19" s="136"/>
      <c r="E19" s="136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</sheetData>
  <sheetProtection/>
  <mergeCells count="4">
    <mergeCell ref="G2:I2"/>
    <mergeCell ref="H6:I6"/>
    <mergeCell ref="B18:F18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0"/>
  <sheetViews>
    <sheetView showGridLines="0" view="pageBreakPreview" zoomScale="80" zoomScaleNormal="80" zoomScaleSheetLayoutView="8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DFP.271.106.2019.KK</v>
      </c>
      <c r="N1" s="39" t="s">
        <v>111</v>
      </c>
      <c r="S1" s="2"/>
      <c r="T1" s="2"/>
    </row>
    <row r="2" spans="7:9" ht="15">
      <c r="G2" s="136"/>
      <c r="H2" s="136"/>
      <c r="I2" s="136"/>
    </row>
    <row r="3" ht="15">
      <c r="N3" s="39" t="s">
        <v>118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137">
        <f>SUM(N11:N12)</f>
        <v>0</v>
      </c>
      <c r="I6" s="138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99.75" customHeight="1">
      <c r="A10" s="5" t="s">
        <v>86</v>
      </c>
      <c r="B10" s="5" t="s">
        <v>16</v>
      </c>
      <c r="C10" s="5" t="s">
        <v>17</v>
      </c>
      <c r="D10" s="5" t="s">
        <v>108</v>
      </c>
      <c r="E10" s="36" t="s">
        <v>124</v>
      </c>
      <c r="F10" s="14"/>
      <c r="G10" s="5" t="str">
        <f>"Nazwa handlowa /
"&amp;C10&amp;" / 
"&amp;D10</f>
        <v>Nazwa handlowa /
Dawka / 
Postać /Opakowanie</v>
      </c>
      <c r="H10" s="5" t="s">
        <v>160</v>
      </c>
      <c r="I10" s="5" t="str">
        <f>B10</f>
        <v>Skład</v>
      </c>
      <c r="J10" s="5" t="s">
        <v>113</v>
      </c>
      <c r="K10" s="5" t="s">
        <v>55</v>
      </c>
      <c r="L10" s="5" t="s">
        <v>56</v>
      </c>
      <c r="M10" s="5" t="s">
        <v>57</v>
      </c>
      <c r="N10" s="5" t="s">
        <v>18</v>
      </c>
    </row>
    <row r="11" spans="1:14" s="4" customFormat="1" ht="55.5" customHeight="1">
      <c r="A11" s="21" t="s">
        <v>169</v>
      </c>
      <c r="B11" s="21" t="s">
        <v>246</v>
      </c>
      <c r="C11" s="21" t="s">
        <v>247</v>
      </c>
      <c r="D11" s="21" t="s">
        <v>248</v>
      </c>
      <c r="E11" s="98">
        <v>500</v>
      </c>
      <c r="F11" s="21" t="s">
        <v>90</v>
      </c>
      <c r="G11" s="15" t="s">
        <v>109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1" t="s">
        <v>163</v>
      </c>
      <c r="B12" s="37" t="s">
        <v>246</v>
      </c>
      <c r="C12" s="37" t="s">
        <v>249</v>
      </c>
      <c r="D12" s="37" t="s">
        <v>248</v>
      </c>
      <c r="E12" s="38">
        <v>5600</v>
      </c>
      <c r="F12" s="21" t="s">
        <v>90</v>
      </c>
      <c r="G12" s="15" t="s">
        <v>109</v>
      </c>
      <c r="H12" s="72"/>
      <c r="I12" s="72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7" ht="15">
      <c r="A13" s="9"/>
      <c r="B13" s="9"/>
      <c r="C13" s="9"/>
      <c r="D13" s="9"/>
      <c r="E13" s="19"/>
      <c r="F13" s="9"/>
      <c r="G13" s="9"/>
      <c r="H13" s="9"/>
      <c r="I13" s="9"/>
      <c r="J13" s="9"/>
      <c r="K13" s="9"/>
      <c r="L13" s="9"/>
      <c r="M13" s="9"/>
      <c r="N13" s="9"/>
      <c r="Q13" s="1"/>
    </row>
    <row r="14" spans="1:17" ht="15">
      <c r="A14" s="9"/>
      <c r="B14" s="126" t="s">
        <v>250</v>
      </c>
      <c r="C14" s="126"/>
      <c r="D14" s="126"/>
      <c r="E14" s="126"/>
      <c r="F14" s="126"/>
      <c r="G14" s="126"/>
      <c r="H14" s="9"/>
      <c r="I14" s="9"/>
      <c r="J14" s="9"/>
      <c r="K14" s="9"/>
      <c r="L14" s="9"/>
      <c r="M14" s="9"/>
      <c r="N14" s="9"/>
      <c r="Q14" s="1"/>
    </row>
    <row r="15" spans="1:17" ht="19.5" customHeight="1">
      <c r="A15" s="9"/>
      <c r="B15" s="126" t="s">
        <v>210</v>
      </c>
      <c r="C15" s="126"/>
      <c r="D15" s="126"/>
      <c r="E15" s="126"/>
      <c r="F15" s="126"/>
      <c r="G15" s="126"/>
      <c r="H15" s="9"/>
      <c r="I15" s="9"/>
      <c r="J15" s="9"/>
      <c r="K15" s="9"/>
      <c r="L15" s="9"/>
      <c r="M15" s="9"/>
      <c r="N15" s="9"/>
      <c r="Q15" s="1"/>
    </row>
    <row r="16" spans="1:17" ht="23.25" customHeight="1">
      <c r="A16" s="9"/>
      <c r="B16" s="136"/>
      <c r="C16" s="136"/>
      <c r="D16" s="136"/>
      <c r="E16" s="136"/>
      <c r="F16" s="136"/>
      <c r="G16" s="136"/>
      <c r="H16" s="9"/>
      <c r="I16" s="9"/>
      <c r="J16" s="9"/>
      <c r="K16" s="9"/>
      <c r="L16" s="9"/>
      <c r="M16" s="9"/>
      <c r="N16" s="9"/>
      <c r="Q16" s="1"/>
    </row>
    <row r="17" spans="2:17" ht="22.5" customHeight="1">
      <c r="B17" s="136"/>
      <c r="C17" s="144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</sheetData>
  <sheetProtection/>
  <mergeCells count="6">
    <mergeCell ref="G2:I2"/>
    <mergeCell ref="H6:I6"/>
    <mergeCell ref="B15:G15"/>
    <mergeCell ref="B16:G16"/>
    <mergeCell ref="B17:C17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2020-01-16T12:57:38Z</cp:lastPrinted>
  <dcterms:created xsi:type="dcterms:W3CDTF">2003-05-16T10:10:29Z</dcterms:created>
  <dcterms:modified xsi:type="dcterms:W3CDTF">2020-01-23T10:10:09Z</dcterms:modified>
  <cp:category/>
  <cp:version/>
  <cp:contentType/>
  <cp:contentStatus/>
</cp:coreProperties>
</file>