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330" tabRatio="818" activeTab="4"/>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s>
  <definedNames/>
  <calcPr fullCalcOnLoad="1"/>
</workbook>
</file>

<file path=xl/sharedStrings.xml><?xml version="1.0" encoding="utf-8"?>
<sst xmlns="http://schemas.openxmlformats.org/spreadsheetml/2006/main" count="396" uniqueCount="176">
  <si>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</si>
  <si>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</si>
  <si>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</si>
  <si>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</si>
  <si>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</si>
  <si>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</si>
  <si>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</si>
  <si>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</si>
  <si>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</si>
  <si>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</si>
  <si>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</si>
  <si>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</si>
  <si>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</si>
  <si>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</si>
  <si>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</si>
  <si>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</si>
  <si>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</si>
  <si>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</si>
  <si>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</si>
  <si>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</si>
  <si>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</si>
  <si>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</si>
  <si>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</si>
  <si>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</si>
  <si>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</si>
  <si>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</si>
  <si>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</si>
  <si>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</si>
  <si>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</si>
  <si>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</si>
  <si>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</si>
  <si>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</si>
  <si>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</si>
  <si>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</si>
  <si>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</si>
  <si>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</si>
  <si>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</si>
  <si>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Ilość sztuk w opakowaniu jednostkowym</t>
  </si>
  <si>
    <t>Oferowana ilość opakowań jednostkowych</t>
  </si>
  <si>
    <t>Cena brutto jednego opakowania jednostkowego</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</si>
  <si>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</si>
  <si>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</si>
  <si>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</si>
  <si>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</si>
  <si>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</si>
  <si>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</si>
  <si>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10.</t>
  </si>
  <si>
    <t>6.</t>
  </si>
  <si>
    <t>sztuk</t>
  </si>
  <si>
    <t>Nazwa zamówienia</t>
  </si>
  <si>
    <t>Numer sprawy</t>
  </si>
  <si>
    <t>adres (siedziba) Wykonawcy:</t>
  </si>
  <si>
    <t>Oferujemy wykonanie przedmiotu zamówienia za cenę:</t>
  </si>
  <si>
    <t>NIP</t>
  </si>
  <si>
    <t>REGON</t>
  </si>
  <si>
    <t>osoba do kontaktu</t>
  </si>
  <si>
    <t>telefon</t>
  </si>
  <si>
    <t>faks</t>
  </si>
  <si>
    <t>email</t>
  </si>
  <si>
    <t>FORMULARZ OFERTY</t>
  </si>
  <si>
    <t>Postać /Opakowanie</t>
  </si>
  <si>
    <t>Nazwa handlowa:
Dawka:
Postać/ Opakowanie:</t>
  </si>
  <si>
    <t>Załącznik nr 1 do specyfikacji</t>
  </si>
  <si>
    <t>załącznik nr 1a do specyfikacji</t>
  </si>
  <si>
    <t>Podmiot Odpowiedzialny</t>
  </si>
  <si>
    <t>Kod EAN</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</si>
  <si>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</si>
  <si>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</si>
  <si>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</si>
  <si>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Ilość</t>
  </si>
  <si>
    <t>załącznik nr ….. do umowy</t>
  </si>
  <si>
    <t>Postać/ Opakowanie</t>
  </si>
  <si>
    <t>Postać/Opakowanie</t>
  </si>
  <si>
    <t xml:space="preserve">Ilość </t>
  </si>
  <si>
    <t>postać stała doustna</t>
  </si>
  <si>
    <t xml:space="preserve">Nazwa handlowa:
Dawka:
Postać/ Opakowanie:
</t>
  </si>
  <si>
    <t xml:space="preserve">
</t>
  </si>
  <si>
    <t xml:space="preserve">Dostawa różych produktów do Apteki Szpitala Uniwersyteckiego w Krakowie </t>
  </si>
  <si>
    <t>Oświadczamy, że termin płatności wynosi 60 dni.</t>
  </si>
  <si>
    <t>DFP.271.99.2018.AJ</t>
  </si>
  <si>
    <t>300 mcg/ml
(30 mln
j.m./ml)</t>
  </si>
  <si>
    <t>roztwór do wstrz.; fiolki</t>
  </si>
  <si>
    <t>50 mg x 30 tabl powl.                                                                           (3 blistry po 10 szt)</t>
  </si>
  <si>
    <t>Białe, powlekane, owalne, obustronnie wypukłe, 10 x 5 mm tabletki, z rowkiem po jednej stronie
i wytłoczoną literą L po drugiej.</t>
  </si>
  <si>
    <t>opakowań a 30 tabl</t>
  </si>
  <si>
    <t>Doxazosinum</t>
  </si>
  <si>
    <t>Kalii citras +                                                                              Kalii hydrogenocarbonas</t>
  </si>
  <si>
    <t>4 mg</t>
  </si>
  <si>
    <t>782 mg K+ / 3 g</t>
  </si>
  <si>
    <t>granulat musujący bezcukrowy, sasz.</t>
  </si>
  <si>
    <t xml:space="preserve">Natrii valproas + Acidum valproicum </t>
  </si>
  <si>
    <t>(666,60 mg + 290,27 mg)/sasz.</t>
  </si>
  <si>
    <t>granulat o przedłużonym uwalnianiu</t>
  </si>
  <si>
    <t>10 ml</t>
  </si>
  <si>
    <t>krople doustne, 10 ml</t>
  </si>
  <si>
    <t>Modyfik. mleko w proszku przeznaczone dla niemowląt od urodzenia z tendencją do ulewań po posiłkach. Zawiera mączkę z ziaren chlebowca świętojańskiego. Zawiera dodatek wielonienasyconych kwasów tłuszczowych.</t>
  </si>
  <si>
    <t>białko 1,6 g/100 ml. Tłuszcz 3,5 g/100 ml( nasycone kwasy tłuszczowe 3,5 g/ 100 ml, Jednonienasycone kwasy tłuszczowe 1,3g/100 ml , wielonienasycone kwasy tłuszczowe 0,6g/100 ml), Węglowodany 7 g/100 ml (w tym laktoza 6,1 g/100 ml). Składniki mineralne. Witaminy. Nukleotydy. DHA 6,7 mg/100 ml  Wzbogacony w taurynę, inozytol i cholinę. Wartość energetyczna 66 kcal/100 ml (275 kJ/100 ml). Osmolarność 260 mOsmol/l. Produkt bezglutenowy</t>
  </si>
  <si>
    <t>proszek; 400 g;</t>
  </si>
  <si>
    <t>Olej MCT, chlorowodorek pirydoksyny, L-metylofolian wapnia, cyjanokobalamina</t>
  </si>
  <si>
    <t>4 ml</t>
  </si>
  <si>
    <t>Krople 4ml</t>
  </si>
  <si>
    <t>Ibuprofenum**</t>
  </si>
  <si>
    <t>400 mg</t>
  </si>
  <si>
    <t>Tropicamidum +
Phenylephrini
hydrochloridum +
Lidocaini hydrochloridum</t>
  </si>
  <si>
    <t>roztwór do
wstrzykiwań</t>
  </si>
  <si>
    <t>(0,2 mg +3,1 mg + 10
mg)/ml; 0,6 ml</t>
  </si>
  <si>
    <t>Woda oczyszczona, glicerol, hydroksyetyloceluloza, chlorek sodu, hialuronian sodu, octan chlorheksydyny</t>
  </si>
  <si>
    <t>50 g</t>
  </si>
  <si>
    <t>żel nawilżająco-łagodzący do nosa</t>
  </si>
  <si>
    <t>Ropivacaini
hydrochloridum</t>
  </si>
  <si>
    <t>0,2G/100 ML</t>
  </si>
  <si>
    <t>Amoxicillinum
+ Acidum clavulanicum</t>
  </si>
  <si>
    <t>2000 mg +
200 mg</t>
  </si>
  <si>
    <t>proszek do
sporządzania
roztworu do infuz</t>
  </si>
  <si>
    <t>250 mg</t>
  </si>
  <si>
    <t>kapsułki miękkie*</t>
  </si>
  <si>
    <t>* opakowanie max 30 szt</t>
  </si>
  <si>
    <t>Oxycodoni hydrochloridum</t>
  </si>
  <si>
    <t>opakowań</t>
  </si>
  <si>
    <t>50 mg/ml; 1ml x 5 amp</t>
  </si>
  <si>
    <t>rozt do wstrzk i infuzji ;    5 amp</t>
  </si>
  <si>
    <t>Sildenafil citras pro receptura</t>
  </si>
  <si>
    <t>1 g</t>
  </si>
  <si>
    <t>pro receptura</t>
  </si>
  <si>
    <t>opakowań a 1 g</t>
  </si>
  <si>
    <t>Thiaminum^</t>
  </si>
  <si>
    <t>100mg/ 2ml</t>
  </si>
  <si>
    <t>roztwór do wstrz. dożylnych</t>
  </si>
  <si>
    <t>Preparat zawierający : Sodium Laureth Sulfate, PEG-7-Glyceryl Cocoate, bez barwników i substancji zapachowych, przeznaczony do mycia rąk przed chirurgiczną i po higienicznej dezynfekcji rąk**</t>
  </si>
  <si>
    <t>Preparat do chirurgicznej i higienicznej dezynfekcji rąk  o składzie : etanol 89 g, vit. E, glicederyna, pantenol;  o spektrum: bakterie, Tbc,wirusy (HBV, HCV, HIV, Noro, ROTA, Polio), drożdże;**</t>
  </si>
  <si>
    <t>Żel do higienicznej i chirurgicznej dezynfekcji rąk metodą wcierania. Działa bakteriobójczo i wirusobójczo. Spełnia wymagania norm EN 14476 (wirusobójcza), EN 1040 i EN 13727 (bakteriobójcze), EN 1275 (drożdżo- i grzybobójcza), EN 14348 (przewciwko TbC), EN 1500, EN 12791 (dla zastosowań chirurgicznych). Zawiera składniki nawilżające, które poprawiają stan skóry rąk, testowany dermatologicznie, hipoalergiczny. Nie wymaga spłukiwania ani wycierania, dobrze wchłanialny, nie wpływa negatywnie na rękawice gumowe, winylowe, lateksowe.*</t>
  </si>
  <si>
    <t>główne substancje czynne: 70% etanol, propan-2-ol, glukonian miedzi
spektrum działania: B, Tbc, F, V (Adeno, Rota, Herpes, RSV, HBV, HIV, Polio)
pH: 3,8-5,2
rodzaj pojemnika: wkład 
pojemność: 1200 ml</t>
  </si>
  <si>
    <t>*wymagana karta charakterystyki produktu niebezpiecznego</t>
  </si>
  <si>
    <t>^ czasowe dopuszczenie lub import docelowy</t>
  </si>
  <si>
    <t>** opakowanie nie większe niż 30 szt</t>
  </si>
  <si>
    <t>Wytwórca</t>
  </si>
  <si>
    <t>Podmiot Odpowiedzialny (dot. poz. 4, 5, 6, 7)
Producent
(poz. 1, 2, 3)</t>
  </si>
  <si>
    <t>Kod EAN (nie dotyczy poz. 1, 2, 3)</t>
  </si>
  <si>
    <t>Oświadczamy, że zamówienie będziemy wykonywać do czasu wyczerpania ilości produktów określonych w załączniku nr 1a do specyfikacji, nie dłużej jednak niż przez 5 miesięcy</t>
  </si>
  <si>
    <t>Oświadczamy, że wybór naszej oferty BĘDZIE / NIE BĘDZIE (niepotrzebne skreślić) prowadzić do powstania u Zamawiającego obowiązku podatkowego zgodnie z przepisami o podatku od towarów i usług. Wraz ze złożonym oświadczeniem, podajemy nazwę (rodzaj) towaru lub usługi, których dostawa lub świadczenie będzie prowadzić do jego powstania tj. ………………………...
.…………….………...………, oraz w pkt. 1 wskazujemy jego wartość bez kwoty podatku VAT. 
(UWAGA! - brak skreśleń i oświadczenia w tym zakresie ze strony Wykonawcy oznacza, że oferta Wykonawcy składającego ofertę nie będzie prowadzić do powstania u Zamawiającego obowiązku podatkowego.)</t>
  </si>
  <si>
    <t>12.</t>
  </si>
  <si>
    <t>13.</t>
  </si>
  <si>
    <t>Oświadczamy, że oferowane przez nas w części: 1-3; 4 (poz. 4-7); 5 – 7; 10 produkty lecznicze są dopuszczone do obrotu na terenie Polski na zasadach określonych w art. 3 lub 4 ust. 1 i 2 lub 4a ustawy prawo farmaceutyczne. Jednocześnie oświadczamy, że na każdorazowe wezwanie Zamawiającego przedstawimy dokumenty dopuszczające do obrotu na terenie Polski. (dotyczy wykonawców oferujących produkty lecznicze)</t>
  </si>
  <si>
    <t>Oświadczamy, że oferowane przez nas w części: 9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</si>
  <si>
    <t>* wykaz C Obwieszczenia MZ aktualny na dzień składania oferty</t>
  </si>
  <si>
    <t>Przeznaczenie preparatu</t>
  </si>
  <si>
    <t>Parametry użytkowe</t>
  </si>
  <si>
    <t xml:space="preserve">Nazwa handlowa </t>
  </si>
  <si>
    <t>Producent</t>
  </si>
  <si>
    <t>Kod EAN lub inny kod odpowiadający kodowi EAN (jeżeli dotyczy)</t>
  </si>
  <si>
    <t>Oferowana ilość</t>
  </si>
  <si>
    <t>Cena brutto jednego opakowania</t>
  </si>
  <si>
    <t>pH:
rodzaj pojemnika:
pojemność:</t>
  </si>
  <si>
    <t>pH:
spektrum działania:
higieniczna dezynfekcja rąk:                                                                                                                                                                                                                                                                                                                                                                                                         chirurgiczna dezynfekcja rąk:
rodzaj pojemnika:
pojemność:</t>
  </si>
  <si>
    <t>Cena jednostkowa brutto</t>
  </si>
  <si>
    <t>kompleks na bazie dwutlenku tytanu kowalencyjnie związanego z jednowartościowymi jonami srebra, kaolin medyczny, Kwas hialuranowy</t>
  </si>
  <si>
    <t>125 ml</t>
  </si>
  <si>
    <t>suchy spray w proszku</t>
  </si>
  <si>
    <t>Oświadczamy, że oferowane przez nas w części 11 poz 1 produkty kosmetyczne są dopuszczone do obrotu i używania na terenie Polski na zasadach określonych w ustawie o kosmetykach oraz zgłoszone do Krajowego Systemu Informowania o Kosmetykach wprowadzonych do obrotu. Jednocześnie oświadczamy, że na każdorazowe wezwanie Zamawiającego przedstawimy dokumenty dopuszczające do obrotu i używania na terenie Polski (dotyczy wykonawców oferujących kosmetyki)</t>
  </si>
  <si>
    <t>Oświadczamy, że oferowane przez nas w części 11 poz. 2, 12 produkty biobójcze są dopuszczone do obrotu na terenie Polski na zasadach określonych w ustawie o  produktach biobójczych.  Jednocześnie oświadczamy, że na każdorazowe wezwanie Zamawiającego przedstawimy dokumenty dopuszczające do obrotu na terenie Polski. (dotyczy wykonawców oferujących produkty biobójcze)</t>
  </si>
  <si>
    <t>14.</t>
  </si>
  <si>
    <r>
      <t>Oświadcz</t>
    </r>
    <r>
      <rPr>
        <sz val="11"/>
        <rFont val="Times New Roman"/>
        <family val="1"/>
      </rPr>
      <t>amy że surowce farmaceutyczne, stanowiące przedmiot zamówienia w zakresie części 8, należy rozumieć surowce farmaceutyczne w rozumieniu ustawy Prawo farmaceutyczne z dnia 6 września 2001 roku.</t>
    </r>
  </si>
  <si>
    <t>Filgrastimum*</t>
  </si>
  <si>
    <r>
      <t>Oferowana ilość opakowań</t>
    </r>
    <r>
      <rPr>
        <b/>
        <sz val="11"/>
        <color indexed="8"/>
        <rFont val="Times New Roman"/>
        <family val="1"/>
      </rPr>
      <t xml:space="preserve"> jednostkowych </t>
    </r>
  </si>
  <si>
    <t xml:space="preserve">Cena brutto jednego opakowania jednostkowego  </t>
  </si>
  <si>
    <r>
      <t>Ilość</t>
    </r>
    <r>
      <rPr>
        <b/>
        <sz val="11"/>
        <color indexed="8"/>
        <rFont val="Times New Roman"/>
        <family val="1"/>
      </rPr>
      <t xml:space="preserve"> gramów</t>
    </r>
    <r>
      <rPr>
        <b/>
        <sz val="11"/>
        <rFont val="Times New Roman"/>
        <family val="1"/>
      </rPr>
      <t xml:space="preserve"> w opakowaniu jednostkowym</t>
    </r>
  </si>
  <si>
    <t xml:space="preserve">pH: 6,0 - 7,0
spektrum działania: B, V   Higieniczna dezynfekcja rąk: czas ekspozycji 20 sek.   Chirurgiczna dezynfekcja rąk:czas ekspozycji 90 sek    rodzaj pojemnika: butelka
pojemność: 0,5l   </t>
  </si>
  <si>
    <t>**wymagana karta charakterystyki produktu niebezpiecznego, wymagany jeden producent</t>
  </si>
  <si>
    <t>Nitroxolinum</t>
  </si>
  <si>
    <t>Sertralinum</t>
  </si>
  <si>
    <t>5 kropli zawiera: 1 miliard żywych komórek bakterii Lactobacillus rhamnosus GG, Białko 0,6 mg Węglowodany 1 mg Tłuszcz 221 mg;  produkt nie zawiera laktozy,  bezglutenowy,  przeznaczony do stosowania u noworodków, niemowląt, dzieci</t>
  </si>
  <si>
    <t>Oświadczamy, że oferowane przez nas w części: 4 (poz. 2-3)  dietetyczne środki spożywcze specjalnego przeznaczenia medycznego są dopuszczone do obrotu na zasadach określonych w ustawie o bezpieczeństwie żywności i żywienia.  (dotyczy wykonawców oferujących dietetyczne środki spożywcze specjalnego przeznaczenia medycznego)</t>
  </si>
  <si>
    <t>Oświadczamy, że oferowane przez nas w części 4 (poz. 1 ) suplementy diety są dopuszczone do obrotu na zasadach określonych w ustawie o bezpieczeństwie żywności i żywienia. (dotyczy wykonawców oferujących suplementy diety)</t>
  </si>
  <si>
    <t>15.</t>
  </si>
  <si>
    <t>pH: neutralne
rodzaj pojemnika: butelka
pojemność: 0,5 l   + 500 pompek na 1500 szt preparatu</t>
  </si>
  <si>
    <t>roztwór do infuzji; amp. lub worki</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</si>
</sst>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415]d\ mmmm\ yyyy"/>
  </numFmts>
  <fonts count="57">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0"/>
      <name val="Times New Roman"/>
      <family val="1"/>
    </font>
    <font>
      <b/>
      <sz val="11"/>
      <color indexed="8"/>
      <name val="Times New Roman"/>
      <family val="1"/>
    </font>
    <font>
      <b/>
      <sz val="11"/>
      <name val="Garamond"/>
      <family val="1"/>
    </font>
    <font>
      <sz val="11"/>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trike/>
      <sz val="11"/>
      <color indexed="10"/>
      <name val="Times New Roman"/>
      <family val="1"/>
    </font>
    <font>
      <sz val="9"/>
      <color indexed="8"/>
      <name val="Times New Roman"/>
      <family val="1"/>
    </font>
    <font>
      <b/>
      <sz val="11"/>
      <color indexed="10"/>
      <name val="Times New Roman"/>
      <family val="1"/>
    </font>
    <font>
      <sz val="11"/>
      <color indexed="10"/>
      <name val="Garamond"/>
      <family val="1"/>
    </font>
    <font>
      <sz val="8"/>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b/>
      <strike/>
      <sz val="11"/>
      <color rgb="FFFF0000"/>
      <name val="Times New Roman"/>
      <family val="1"/>
    </font>
    <font>
      <sz val="9"/>
      <color theme="1"/>
      <name val="Times New Roman"/>
      <family val="1"/>
    </font>
    <font>
      <b/>
      <sz val="11"/>
      <color rgb="FFFF0000"/>
      <name val="Times New Roman"/>
      <family val="1"/>
    </font>
    <font>
      <sz val="11"/>
      <color rgb="FFFF0000"/>
      <name val="Garamond"/>
      <family val="1"/>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4"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9" fillId="32" borderId="0" applyNumberFormat="0" applyBorder="0" applyAlignment="0" applyProtection="0"/>
  </cellStyleXfs>
  <cellXfs count="117">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168" fontId="4" fillId="0" borderId="0"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protection locked="0"/>
    </xf>
    <xf numFmtId="3" fontId="5" fillId="0" borderId="0" xfId="0" applyNumberFormat="1" applyFont="1" applyFill="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4" fontId="4" fillId="0" borderId="10" xfId="0" applyNumberFormat="1" applyFont="1" applyFill="1" applyBorder="1" applyAlignment="1" applyProtection="1">
      <alignment horizontal="left" vertical="top" wrapText="1" shrinkToFit="1"/>
      <protection locked="0"/>
    </xf>
    <xf numFmtId="1" fontId="4" fillId="0" borderId="10" xfId="0" applyNumberFormat="1" applyFont="1" applyFill="1" applyBorder="1" applyAlignment="1" applyProtection="1">
      <alignment horizontal="left" vertical="top" wrapText="1" shrinkToFit="1"/>
      <protection locked="0"/>
    </xf>
    <xf numFmtId="44" fontId="4" fillId="0" borderId="1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4" fontId="4" fillId="0" borderId="10" xfId="68"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3" fontId="5" fillId="0" borderId="11" xfId="42" applyNumberFormat="1" applyFont="1" applyFill="1" applyBorder="1" applyAlignment="1" applyProtection="1">
      <alignment horizontal="left" vertical="top" wrapText="1"/>
      <protection locked="0"/>
    </xf>
    <xf numFmtId="0" fontId="4" fillId="0" borderId="10" xfId="0" applyFont="1" applyFill="1" applyBorder="1" applyAlignment="1">
      <alignment horizontal="left" vertical="top" wrapText="1"/>
    </xf>
    <xf numFmtId="3" fontId="4" fillId="0" borderId="10" xfId="42" applyNumberFormat="1" applyFont="1" applyFill="1" applyBorder="1" applyAlignment="1">
      <alignment horizontal="left" vertical="top" wrapText="1"/>
    </xf>
    <xf numFmtId="0" fontId="4" fillId="0" borderId="0" xfId="0" applyFont="1" applyFill="1" applyAlignment="1" applyProtection="1">
      <alignment horizontal="right" vertical="top"/>
      <protection locked="0"/>
    </xf>
    <xf numFmtId="44" fontId="4" fillId="0" borderId="0" xfId="68"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protection locked="0"/>
    </xf>
    <xf numFmtId="0" fontId="50" fillId="0" borderId="10" xfId="0" applyFont="1" applyFill="1" applyBorder="1" applyAlignment="1">
      <alignment horizontal="left" vertical="top" wrapText="1"/>
    </xf>
    <xf numFmtId="3" fontId="50" fillId="0" borderId="10" xfId="42" applyNumberFormat="1" applyFont="1" applyFill="1" applyBorder="1" applyAlignment="1">
      <alignment horizontal="left" vertical="top" wrapText="1"/>
    </xf>
    <xf numFmtId="0" fontId="50" fillId="0" borderId="12" xfId="0" applyFont="1" applyFill="1" applyBorder="1" applyAlignment="1" applyProtection="1">
      <alignment horizontal="left" vertical="top" wrapText="1"/>
      <protection locked="0"/>
    </xf>
    <xf numFmtId="0" fontId="4" fillId="0" borderId="0" xfId="0" applyFont="1" applyFill="1" applyBorder="1" applyAlignment="1">
      <alignment horizontal="left" vertical="top" wrapText="1"/>
    </xf>
    <xf numFmtId="3" fontId="4" fillId="0" borderId="0" xfId="42" applyNumberFormat="1" applyFont="1" applyFill="1" applyBorder="1" applyAlignment="1">
      <alignment horizontal="left" vertical="top" wrapText="1"/>
    </xf>
    <xf numFmtId="4" fontId="4" fillId="0" borderId="0" xfId="0" applyNumberFormat="1" applyFont="1" applyFill="1" applyBorder="1" applyAlignment="1" applyProtection="1">
      <alignment horizontal="left" vertical="top" wrapText="1" shrinkToFit="1"/>
      <protection locked="0"/>
    </xf>
    <xf numFmtId="1" fontId="4" fillId="0" borderId="0" xfId="0" applyNumberFormat="1" applyFont="1" applyFill="1" applyBorder="1" applyAlignment="1" applyProtection="1">
      <alignment horizontal="left" vertical="top" wrapText="1" shrinkToFit="1"/>
      <protection locked="0"/>
    </xf>
    <xf numFmtId="44" fontId="4" fillId="0" borderId="0" xfId="0" applyNumberFormat="1"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0" borderId="13" xfId="0" applyFont="1" applyFill="1" applyBorder="1" applyAlignment="1">
      <alignment horizontal="left" vertical="top" wrapText="1"/>
    </xf>
    <xf numFmtId="3" fontId="4" fillId="0" borderId="13" xfId="42" applyNumberFormat="1" applyFont="1" applyFill="1" applyBorder="1" applyAlignment="1">
      <alignment horizontal="left" vertical="top" wrapText="1"/>
    </xf>
    <xf numFmtId="0" fontId="4" fillId="0" borderId="14" xfId="0" applyFont="1" applyFill="1" applyBorder="1" applyAlignment="1" applyProtection="1">
      <alignment horizontal="left" vertical="top" wrapText="1"/>
      <protection locked="0"/>
    </xf>
    <xf numFmtId="4" fontId="4" fillId="0" borderId="13" xfId="0" applyNumberFormat="1" applyFont="1" applyFill="1" applyBorder="1" applyAlignment="1" applyProtection="1">
      <alignment horizontal="left" vertical="top" wrapText="1" shrinkToFit="1"/>
      <protection locked="0"/>
    </xf>
    <xf numFmtId="1" fontId="4" fillId="0" borderId="13" xfId="0" applyNumberFormat="1" applyFont="1" applyFill="1" applyBorder="1" applyAlignment="1" applyProtection="1">
      <alignment horizontal="left" vertical="top" wrapText="1" shrinkToFit="1"/>
      <protection locked="0"/>
    </xf>
    <xf numFmtId="44" fontId="4" fillId="0" borderId="13" xfId="0" applyNumberFormat="1"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5" xfId="0" applyFont="1" applyFill="1" applyBorder="1" applyAlignment="1">
      <alignment horizontal="left" vertical="top" wrapText="1"/>
    </xf>
    <xf numFmtId="3" fontId="4" fillId="0" borderId="15" xfId="42" applyNumberFormat="1" applyFont="1" applyFill="1" applyBorder="1" applyAlignment="1">
      <alignment horizontal="left" vertical="top" wrapText="1"/>
    </xf>
    <xf numFmtId="4" fontId="4" fillId="0" borderId="15" xfId="0" applyNumberFormat="1" applyFont="1" applyFill="1" applyBorder="1" applyAlignment="1" applyProtection="1">
      <alignment horizontal="left" vertical="top" wrapText="1" shrinkToFit="1"/>
      <protection locked="0"/>
    </xf>
    <xf numFmtId="1" fontId="4" fillId="0" borderId="15" xfId="0" applyNumberFormat="1" applyFont="1" applyFill="1" applyBorder="1" applyAlignment="1" applyProtection="1">
      <alignment horizontal="left" vertical="top" wrapText="1" shrinkToFit="1"/>
      <protection locked="0"/>
    </xf>
    <xf numFmtId="44" fontId="4" fillId="0" borderId="15" xfId="0" applyNumberFormat="1" applyFont="1" applyFill="1" applyBorder="1" applyAlignment="1" applyProtection="1">
      <alignment horizontal="left" vertical="top" wrapText="1"/>
      <protection locked="0"/>
    </xf>
    <xf numFmtId="0" fontId="50" fillId="0" borderId="0" xfId="0" applyFont="1" applyFill="1" applyBorder="1" applyAlignment="1">
      <alignment horizontal="left" vertical="top" wrapText="1"/>
    </xf>
    <xf numFmtId="0" fontId="50" fillId="0" borderId="0" xfId="0" applyFont="1" applyFill="1" applyBorder="1" applyAlignment="1" applyProtection="1">
      <alignment horizontal="left" vertical="top" wrapText="1"/>
      <protection locked="0"/>
    </xf>
    <xf numFmtId="0" fontId="51" fillId="0" borderId="10" xfId="0" applyFont="1" applyFill="1" applyBorder="1" applyAlignment="1" applyProtection="1">
      <alignment horizontal="left" vertical="top" wrapText="1"/>
      <protection locked="0"/>
    </xf>
    <xf numFmtId="3" fontId="50" fillId="0" borderId="0" xfId="42" applyNumberFormat="1" applyFont="1" applyFill="1" applyBorder="1" applyAlignment="1">
      <alignment horizontal="left" vertical="top" wrapText="1"/>
    </xf>
    <xf numFmtId="0" fontId="4" fillId="0" borderId="0" xfId="0" applyFont="1" applyFill="1" applyBorder="1" applyAlignment="1">
      <alignment horizontal="left" vertical="top"/>
    </xf>
    <xf numFmtId="0" fontId="52" fillId="0" borderId="10"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8" fillId="0" borderId="10" xfId="0" applyFont="1" applyFill="1" applyBorder="1" applyAlignment="1">
      <alignment vertical="top" wrapText="1"/>
    </xf>
    <xf numFmtId="175" fontId="8" fillId="0" borderId="11" xfId="45" applyNumberFormat="1" applyFont="1" applyFill="1" applyBorder="1" applyAlignment="1" applyProtection="1">
      <alignment horizontal="left" vertical="top" wrapText="1"/>
      <protection locked="0"/>
    </xf>
    <xf numFmtId="0" fontId="9" fillId="0" borderId="12" xfId="0" applyFont="1" applyFill="1" applyBorder="1" applyAlignment="1">
      <alignment horizontal="left" vertical="top" wrapText="1"/>
    </xf>
    <xf numFmtId="0" fontId="9" fillId="0" borderId="0" xfId="0" applyFont="1" applyFill="1" applyBorder="1" applyAlignment="1" applyProtection="1">
      <alignment horizontal="justify" vertical="top" wrapText="1"/>
      <protection locked="0"/>
    </xf>
    <xf numFmtId="0" fontId="53" fillId="0" borderId="10" xfId="0" applyFont="1" applyFill="1" applyBorder="1" applyAlignment="1">
      <alignment horizontal="left" vertical="top" wrapText="1"/>
    </xf>
    <xf numFmtId="0" fontId="54" fillId="0" borderId="0" xfId="0" applyFont="1" applyFill="1" applyBorder="1" applyAlignment="1" applyProtection="1">
      <alignment horizontal="left" vertical="top" wrapText="1"/>
      <protection locked="0"/>
    </xf>
    <xf numFmtId="0" fontId="50" fillId="0" borderId="13" xfId="0" applyFont="1" applyFill="1" applyBorder="1" applyAlignment="1">
      <alignment horizontal="left" vertical="top" wrapText="1"/>
    </xf>
    <xf numFmtId="0" fontId="4" fillId="0" borderId="0" xfId="0" applyFont="1" applyFill="1" applyAlignment="1" applyProtection="1">
      <alignment vertical="top"/>
      <protection locked="0"/>
    </xf>
    <xf numFmtId="175" fontId="5" fillId="0" borderId="11" xfId="45" applyNumberFormat="1" applyFont="1" applyFill="1" applyBorder="1" applyAlignment="1" applyProtection="1">
      <alignment horizontal="left" vertical="top" wrapText="1"/>
      <protection locked="0"/>
    </xf>
    <xf numFmtId="0" fontId="4" fillId="0" borderId="12" xfId="0" applyFont="1" applyFill="1" applyBorder="1" applyAlignment="1">
      <alignment horizontal="left" vertical="top" wrapText="1"/>
    </xf>
    <xf numFmtId="0" fontId="5" fillId="0" borderId="10" xfId="0" applyFont="1" applyFill="1" applyBorder="1" applyAlignment="1">
      <alignment vertical="top" wrapText="1"/>
    </xf>
    <xf numFmtId="3" fontId="4" fillId="0" borderId="10" xfId="0" applyNumberFormat="1" applyFont="1" applyFill="1" applyBorder="1" applyAlignment="1">
      <alignment horizontal="left" vertical="top" wrapText="1"/>
    </xf>
    <xf numFmtId="0" fontId="4" fillId="0" borderId="10" xfId="0" applyNumberFormat="1" applyFont="1" applyFill="1" applyBorder="1" applyAlignment="1" applyProtection="1">
      <alignment horizontal="left" vertical="top" wrapText="1"/>
      <protection locked="0"/>
    </xf>
    <xf numFmtId="1" fontId="4"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0" fontId="55" fillId="0" borderId="0" xfId="0" applyFont="1" applyFill="1" applyBorder="1" applyAlignment="1" applyProtection="1">
      <alignment horizontal="justify" vertical="top" wrapText="1"/>
      <protection locked="0"/>
    </xf>
    <xf numFmtId="0" fontId="6" fillId="0" borderId="0" xfId="0" applyFont="1" applyFill="1" applyBorder="1" applyAlignment="1" applyProtection="1">
      <alignment horizontal="justify"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justify" wrapText="1"/>
      <protection locked="0"/>
    </xf>
    <xf numFmtId="0" fontId="4" fillId="0" borderId="0" xfId="0" applyFont="1" applyFill="1" applyBorder="1" applyAlignment="1" applyProtection="1">
      <alignment horizontal="justify" vertical="top"/>
      <protection locked="0"/>
    </xf>
    <xf numFmtId="49" fontId="4" fillId="0" borderId="16"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0" fontId="50"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0" xfId="0" applyNumberFormat="1" applyFont="1" applyFill="1" applyBorder="1" applyAlignment="1" applyProtection="1">
      <alignment horizontal="justify"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44" fontId="4" fillId="0" borderId="11" xfId="0" applyNumberFormat="1" applyFont="1" applyFill="1" applyBorder="1" applyAlignment="1" applyProtection="1">
      <alignment horizontal="left" vertical="top" wrapText="1"/>
      <protection locked="0"/>
    </xf>
    <xf numFmtId="44" fontId="4" fillId="0" borderId="12" xfId="0"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56" fillId="33" borderId="15" xfId="59" applyFont="1" applyFill="1" applyBorder="1" applyAlignment="1">
      <alignment horizontal="left" vertical="center" wrapText="1"/>
      <protection/>
    </xf>
    <xf numFmtId="0" fontId="4" fillId="0" borderId="13"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3" fontId="4" fillId="0" borderId="13" xfId="0" applyNumberFormat="1" applyFont="1" applyFill="1" applyBorder="1" applyAlignment="1" applyProtection="1">
      <alignment horizontal="left" vertical="top" wrapText="1"/>
      <protection locked="0"/>
    </xf>
    <xf numFmtId="3" fontId="4" fillId="0" borderId="17" xfId="0" applyNumberFormat="1" applyFont="1" applyFill="1" applyBorder="1" applyAlignment="1" applyProtection="1">
      <alignment horizontal="left" vertical="top" wrapText="1"/>
      <protection locked="0"/>
    </xf>
    <xf numFmtId="0" fontId="4" fillId="0" borderId="13" xfId="0" applyFont="1" applyFill="1" applyBorder="1" applyAlignment="1" applyProtection="1">
      <alignment horizontal="center" vertical="top" wrapText="1"/>
      <protection locked="0"/>
    </xf>
    <xf numFmtId="0" fontId="4" fillId="0" borderId="17" xfId="0" applyFont="1" applyFill="1" applyBorder="1" applyAlignment="1" applyProtection="1">
      <alignment horizontal="center" vertical="top" wrapText="1"/>
      <protection locked="0"/>
    </xf>
    <xf numFmtId="44" fontId="4" fillId="0" borderId="13" xfId="0" applyNumberFormat="1" applyFont="1" applyFill="1" applyBorder="1" applyAlignment="1" applyProtection="1">
      <alignment horizontal="left" vertical="top" wrapText="1"/>
      <protection locked="0"/>
    </xf>
    <xf numFmtId="44" fontId="4" fillId="0" borderId="17" xfId="0" applyNumberFormat="1" applyFont="1" applyFill="1" applyBorder="1" applyAlignment="1" applyProtection="1">
      <alignment horizontal="left" vertical="top" wrapText="1"/>
      <protection locked="0"/>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3" xfId="56"/>
    <cellStyle name="Normalny 4" xfId="57"/>
    <cellStyle name="Normalny 7" xfId="58"/>
    <cellStyle name="Normalny_Arkusz1" xfId="59"/>
    <cellStyle name="Obliczenia" xfId="60"/>
    <cellStyle name="Followed Hyperlink" xfId="61"/>
    <cellStyle name="Percent" xfId="62"/>
    <cellStyle name="Suma" xfId="63"/>
    <cellStyle name="Tekst objaśnienia" xfId="64"/>
    <cellStyle name="Tekst ostrzeżenia" xfId="65"/>
    <cellStyle name="Tytuł" xfId="66"/>
    <cellStyle name="Uwaga" xfId="67"/>
    <cellStyle name="Currency" xfId="68"/>
    <cellStyle name="Currency [0]" xfId="69"/>
    <cellStyle name="Walutowy 2" xfId="70"/>
    <cellStyle name="Walutowy 3"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2"/>
  <sheetViews>
    <sheetView showGridLines="0" zoomScale="93" zoomScaleNormal="93" zoomScaleSheetLayoutView="85" zoomScalePageLayoutView="115" workbookViewId="0" topLeftCell="A43">
      <selection activeCell="C47" sqref="C47:E47"/>
    </sheetView>
  </sheetViews>
  <sheetFormatPr defaultColWidth="9.00390625" defaultRowHeight="12.75"/>
  <cols>
    <col min="1" max="1" width="9.125" style="9" customWidth="1"/>
    <col min="2" max="2" width="6.125" style="9" customWidth="1"/>
    <col min="3" max="4" width="30.00390625" style="9" customWidth="1"/>
    <col min="5" max="5" width="41.625" style="19" customWidth="1"/>
    <col min="6" max="9" width="9.125" style="9" customWidth="1"/>
    <col min="10" max="10" width="51.75390625" style="9" customWidth="1"/>
    <col min="11" max="12" width="16.125" style="9" customWidth="1"/>
    <col min="13" max="16384" width="9.125" style="9" customWidth="1"/>
  </cols>
  <sheetData>
    <row r="1" ht="15">
      <c r="E1" s="7" t="s">
        <v>62</v>
      </c>
    </row>
    <row r="2" spans="3:5" ht="15">
      <c r="C2" s="18"/>
      <c r="D2" s="18" t="s">
        <v>59</v>
      </c>
      <c r="E2" s="18"/>
    </row>
    <row r="4" spans="3:4" ht="15">
      <c r="C4" s="9" t="s">
        <v>50</v>
      </c>
      <c r="D4" s="64" t="s">
        <v>79</v>
      </c>
    </row>
    <row r="6" spans="3:5" ht="18" customHeight="1">
      <c r="C6" s="9" t="s">
        <v>49</v>
      </c>
      <c r="D6" s="90" t="s">
        <v>77</v>
      </c>
      <c r="E6" s="90"/>
    </row>
    <row r="8" spans="3:5" ht="15">
      <c r="C8" s="21" t="s">
        <v>44</v>
      </c>
      <c r="D8" s="100"/>
      <c r="E8" s="101"/>
    </row>
    <row r="9" spans="3:5" ht="15">
      <c r="C9" s="21" t="s">
        <v>51</v>
      </c>
      <c r="D9" s="96"/>
      <c r="E9" s="97"/>
    </row>
    <row r="10" spans="3:5" ht="15">
      <c r="C10" s="21" t="s">
        <v>43</v>
      </c>
      <c r="D10" s="94"/>
      <c r="E10" s="95"/>
    </row>
    <row r="11" spans="3:5" ht="15">
      <c r="C11" s="21" t="s">
        <v>53</v>
      </c>
      <c r="D11" s="94"/>
      <c r="E11" s="95"/>
    </row>
    <row r="12" spans="3:5" ht="15">
      <c r="C12" s="21" t="s">
        <v>54</v>
      </c>
      <c r="D12" s="94"/>
      <c r="E12" s="95"/>
    </row>
    <row r="13" spans="3:5" ht="15">
      <c r="C13" s="21" t="s">
        <v>55</v>
      </c>
      <c r="D13" s="94"/>
      <c r="E13" s="95"/>
    </row>
    <row r="14" spans="3:5" ht="15">
      <c r="C14" s="21" t="s">
        <v>56</v>
      </c>
      <c r="D14" s="94"/>
      <c r="E14" s="95"/>
    </row>
    <row r="15" spans="3:5" ht="15">
      <c r="C15" s="21" t="s">
        <v>57</v>
      </c>
      <c r="D15" s="94"/>
      <c r="E15" s="95"/>
    </row>
    <row r="16" spans="3:5" ht="15">
      <c r="C16" s="21" t="s">
        <v>58</v>
      </c>
      <c r="D16" s="94"/>
      <c r="E16" s="95"/>
    </row>
    <row r="17" spans="4:5" ht="15">
      <c r="D17" s="6"/>
      <c r="E17" s="22"/>
    </row>
    <row r="18" spans="3:5" ht="15">
      <c r="C18" s="85" t="s">
        <v>52</v>
      </c>
      <c r="D18" s="99"/>
      <c r="E18" s="23"/>
    </row>
    <row r="19" spans="4:5" ht="15">
      <c r="D19" s="1"/>
      <c r="E19" s="23"/>
    </row>
    <row r="20" spans="3:5" ht="21" customHeight="1">
      <c r="C20" s="5" t="s">
        <v>18</v>
      </c>
      <c r="D20" s="24" t="s">
        <v>1</v>
      </c>
      <c r="E20" s="6"/>
    </row>
    <row r="21" spans="3:5" ht="15">
      <c r="C21" s="21" t="s">
        <v>25</v>
      </c>
      <c r="D21" s="25">
        <f>'część (1)'!H$6</f>
        <v>0</v>
      </c>
      <c r="E21" s="26"/>
    </row>
    <row r="22" spans="3:5" ht="15">
      <c r="C22" s="21" t="s">
        <v>26</v>
      </c>
      <c r="D22" s="25">
        <f>'część (2)'!H$6</f>
        <v>0</v>
      </c>
      <c r="E22" s="26"/>
    </row>
    <row r="23" spans="3:5" ht="15">
      <c r="C23" s="21" t="s">
        <v>27</v>
      </c>
      <c r="D23" s="25">
        <f>'część (3)'!H$6</f>
        <v>0</v>
      </c>
      <c r="E23" s="26"/>
    </row>
    <row r="24" spans="3:5" ht="15">
      <c r="C24" s="21" t="s">
        <v>28</v>
      </c>
      <c r="D24" s="25">
        <f>'część (4)'!H$6</f>
        <v>0</v>
      </c>
      <c r="E24" s="26"/>
    </row>
    <row r="25" spans="3:5" ht="15">
      <c r="C25" s="21" t="s">
        <v>29</v>
      </c>
      <c r="D25" s="25">
        <f>'część (5)'!H$6</f>
        <v>0</v>
      </c>
      <c r="E25" s="26"/>
    </row>
    <row r="26" spans="3:5" ht="15">
      <c r="C26" s="21" t="s">
        <v>30</v>
      </c>
      <c r="D26" s="25">
        <f>'część (6)'!H$6</f>
        <v>0</v>
      </c>
      <c r="E26" s="26"/>
    </row>
    <row r="27" spans="3:5" ht="15">
      <c r="C27" s="21" t="s">
        <v>31</v>
      </c>
      <c r="D27" s="25">
        <f>'część (7)'!H$6</f>
        <v>0</v>
      </c>
      <c r="E27" s="26"/>
    </row>
    <row r="28" spans="3:5" ht="15">
      <c r="C28" s="21" t="s">
        <v>32</v>
      </c>
      <c r="D28" s="25">
        <f>'część (8)'!H$6</f>
        <v>0</v>
      </c>
      <c r="E28" s="26"/>
    </row>
    <row r="29" spans="3:5" ht="15">
      <c r="C29" s="21" t="s">
        <v>33</v>
      </c>
      <c r="D29" s="25">
        <f>'część (9)'!H$6</f>
        <v>0</v>
      </c>
      <c r="E29" s="26"/>
    </row>
    <row r="30" spans="3:5" ht="15">
      <c r="C30" s="21" t="s">
        <v>34</v>
      </c>
      <c r="D30" s="25">
        <f>'część (10)'!H$6</f>
        <v>0</v>
      </c>
      <c r="E30" s="26"/>
    </row>
    <row r="31" spans="3:5" ht="15">
      <c r="C31" s="21" t="s">
        <v>35</v>
      </c>
      <c r="D31" s="25">
        <f>'część (11)'!H$6</f>
        <v>0</v>
      </c>
      <c r="E31" s="26"/>
    </row>
    <row r="32" spans="3:5" ht="15">
      <c r="C32" s="21" t="s">
        <v>36</v>
      </c>
      <c r="D32" s="25">
        <f>'część (12)'!H$6</f>
        <v>0</v>
      </c>
      <c r="E32" s="26"/>
    </row>
    <row r="33" spans="4:5" ht="15" hidden="1">
      <c r="D33" s="40"/>
      <c r="E33" s="26"/>
    </row>
    <row r="34" spans="4:5" ht="15" hidden="1">
      <c r="D34" s="40"/>
      <c r="E34" s="26"/>
    </row>
    <row r="35" spans="4:5" ht="2.25" customHeight="1" hidden="1">
      <c r="D35" s="40"/>
      <c r="E35" s="26"/>
    </row>
    <row r="36" spans="4:5" ht="2.25" customHeight="1" hidden="1">
      <c r="D36" s="40"/>
      <c r="E36" s="26"/>
    </row>
    <row r="37" spans="4:5" ht="0.75" customHeight="1" hidden="1">
      <c r="D37" s="40"/>
      <c r="E37" s="26"/>
    </row>
    <row r="38" spans="4:5" ht="15" hidden="1">
      <c r="D38" s="40"/>
      <c r="E38" s="26"/>
    </row>
    <row r="39" spans="4:5" ht="14.25" customHeight="1">
      <c r="D39" s="40"/>
      <c r="E39" s="26"/>
    </row>
    <row r="40" spans="2:5" ht="21" customHeight="1">
      <c r="B40" s="9" t="s">
        <v>2</v>
      </c>
      <c r="C40" s="98" t="s">
        <v>78</v>
      </c>
      <c r="D40" s="98"/>
      <c r="E40" s="98"/>
    </row>
    <row r="41" spans="2:5" ht="111" customHeight="1">
      <c r="B41" s="9" t="s">
        <v>3</v>
      </c>
      <c r="C41" s="98" t="s">
        <v>139</v>
      </c>
      <c r="D41" s="98"/>
      <c r="E41" s="98"/>
    </row>
    <row r="42" spans="2:5" ht="41.25" customHeight="1">
      <c r="B42" s="9" t="s">
        <v>4</v>
      </c>
      <c r="C42" s="102" t="s">
        <v>138</v>
      </c>
      <c r="D42" s="102"/>
      <c r="E42" s="102"/>
    </row>
    <row r="43" spans="2:5" s="27" customFormat="1" ht="72.75" customHeight="1">
      <c r="B43" s="27" t="s">
        <v>5</v>
      </c>
      <c r="C43" s="90" t="s">
        <v>142</v>
      </c>
      <c r="D43" s="90"/>
      <c r="E43" s="90"/>
    </row>
    <row r="44" spans="2:5" s="27" customFormat="1" ht="40.5" customHeight="1">
      <c r="B44" s="27" t="s">
        <v>40</v>
      </c>
      <c r="C44" s="85" t="s">
        <v>161</v>
      </c>
      <c r="D44" s="85"/>
      <c r="E44" s="85"/>
    </row>
    <row r="45" spans="2:5" s="27" customFormat="1" ht="66" customHeight="1">
      <c r="B45" s="27" t="s">
        <v>47</v>
      </c>
      <c r="C45" s="90" t="s">
        <v>143</v>
      </c>
      <c r="D45" s="90"/>
      <c r="E45" s="90"/>
    </row>
    <row r="46" spans="2:5" s="27" customFormat="1" ht="69" customHeight="1">
      <c r="B46" s="27" t="s">
        <v>6</v>
      </c>
      <c r="C46" s="90" t="s">
        <v>171</v>
      </c>
      <c r="D46" s="90"/>
      <c r="E46" s="90"/>
    </row>
    <row r="47" spans="2:5" s="27" customFormat="1" ht="55.5" customHeight="1">
      <c r="B47" s="27" t="s">
        <v>7</v>
      </c>
      <c r="C47" s="85" t="s">
        <v>172</v>
      </c>
      <c r="D47" s="85"/>
      <c r="E47" s="85"/>
    </row>
    <row r="48" spans="2:10" s="27" customFormat="1" ht="68.25" customHeight="1">
      <c r="B48" s="27" t="s">
        <v>20</v>
      </c>
      <c r="C48" s="92" t="s">
        <v>159</v>
      </c>
      <c r="D48" s="92"/>
      <c r="E48" s="92"/>
      <c r="G48" s="86"/>
      <c r="H48" s="86"/>
      <c r="I48" s="86"/>
      <c r="J48" s="86"/>
    </row>
    <row r="49" spans="2:6" s="27" customFormat="1" ht="81" customHeight="1">
      <c r="B49" s="27" t="s">
        <v>46</v>
      </c>
      <c r="C49" s="85" t="s">
        <v>158</v>
      </c>
      <c r="D49" s="85"/>
      <c r="E49" s="85"/>
      <c r="F49" s="73"/>
    </row>
    <row r="50" spans="2:5" ht="36" customHeight="1">
      <c r="B50" s="27" t="s">
        <v>0</v>
      </c>
      <c r="C50" s="90" t="s">
        <v>23</v>
      </c>
      <c r="D50" s="90"/>
      <c r="E50" s="90"/>
    </row>
    <row r="51" spans="2:5" ht="32.25" customHeight="1">
      <c r="B51" s="27" t="s">
        <v>140</v>
      </c>
      <c r="C51" s="91" t="s">
        <v>41</v>
      </c>
      <c r="D51" s="91"/>
      <c r="E51" s="91"/>
    </row>
    <row r="52" spans="2:5" ht="39" customHeight="1">
      <c r="B52" s="27" t="s">
        <v>141</v>
      </c>
      <c r="C52" s="90" t="s">
        <v>42</v>
      </c>
      <c r="D52" s="90"/>
      <c r="E52" s="90"/>
    </row>
    <row r="53" spans="2:5" ht="33.75" customHeight="1">
      <c r="B53" s="27" t="s">
        <v>160</v>
      </c>
      <c r="C53" s="90" t="s">
        <v>68</v>
      </c>
      <c r="D53" s="90"/>
      <c r="E53" s="90"/>
    </row>
    <row r="54" spans="3:5" ht="33.75" customHeight="1">
      <c r="C54" s="90" t="s">
        <v>66</v>
      </c>
      <c r="D54" s="90"/>
      <c r="E54" s="90"/>
    </row>
    <row r="55" spans="3:5" ht="30" customHeight="1">
      <c r="C55" s="87" t="s">
        <v>67</v>
      </c>
      <c r="D55" s="87"/>
      <c r="E55" s="87"/>
    </row>
    <row r="56" spans="2:5" ht="18" customHeight="1">
      <c r="B56" s="9" t="s">
        <v>173</v>
      </c>
      <c r="C56" s="4" t="s">
        <v>8</v>
      </c>
      <c r="D56" s="1"/>
      <c r="E56" s="9"/>
    </row>
    <row r="57" spans="2:5" ht="18" customHeight="1">
      <c r="B57" s="29"/>
      <c r="C57" s="88" t="s">
        <v>21</v>
      </c>
      <c r="D57" s="93"/>
      <c r="E57" s="89"/>
    </row>
    <row r="58" spans="3:5" ht="18" customHeight="1">
      <c r="C58" s="88" t="s">
        <v>9</v>
      </c>
      <c r="D58" s="89"/>
      <c r="E58" s="21"/>
    </row>
    <row r="59" spans="3:5" ht="18" customHeight="1">
      <c r="C59" s="103"/>
      <c r="D59" s="104"/>
      <c r="E59" s="21"/>
    </row>
    <row r="60" spans="3:5" ht="18" customHeight="1">
      <c r="C60" s="103"/>
      <c r="D60" s="104"/>
      <c r="E60" s="21"/>
    </row>
    <row r="61" spans="3:5" ht="18" customHeight="1">
      <c r="C61" s="103"/>
      <c r="D61" s="104"/>
      <c r="E61" s="21"/>
    </row>
    <row r="62" spans="3:5" ht="18" customHeight="1">
      <c r="C62" s="31" t="s">
        <v>11</v>
      </c>
      <c r="D62" s="31"/>
      <c r="E62" s="7"/>
    </row>
    <row r="63" spans="3:5" ht="18" customHeight="1">
      <c r="C63" s="88" t="s">
        <v>22</v>
      </c>
      <c r="D63" s="93"/>
      <c r="E63" s="89"/>
    </row>
    <row r="64" spans="3:5" ht="18" customHeight="1">
      <c r="C64" s="32" t="s">
        <v>9</v>
      </c>
      <c r="D64" s="30" t="s">
        <v>10</v>
      </c>
      <c r="E64" s="33" t="s">
        <v>12</v>
      </c>
    </row>
    <row r="65" spans="3:5" ht="18" customHeight="1">
      <c r="C65" s="34"/>
      <c r="D65" s="30"/>
      <c r="E65" s="35"/>
    </row>
    <row r="66" spans="3:5" ht="18" customHeight="1">
      <c r="C66" s="34"/>
      <c r="D66" s="30"/>
      <c r="E66" s="35"/>
    </row>
    <row r="67" spans="3:5" ht="18" customHeight="1">
      <c r="C67" s="31"/>
      <c r="D67" s="31"/>
      <c r="E67" s="7"/>
    </row>
    <row r="68" spans="3:5" ht="18" customHeight="1">
      <c r="C68" s="88" t="s">
        <v>24</v>
      </c>
      <c r="D68" s="93"/>
      <c r="E68" s="89"/>
    </row>
    <row r="69" spans="3:5" ht="18" customHeight="1">
      <c r="C69" s="88" t="s">
        <v>13</v>
      </c>
      <c r="D69" s="89"/>
      <c r="E69" s="21"/>
    </row>
    <row r="70" spans="3:5" ht="18" customHeight="1">
      <c r="C70" s="101"/>
      <c r="D70" s="101"/>
      <c r="E70" s="21"/>
    </row>
    <row r="71" spans="3:5" ht="34.5" customHeight="1">
      <c r="C71" s="20"/>
      <c r="D71" s="28"/>
      <c r="E71" s="28"/>
    </row>
    <row r="72" ht="15">
      <c r="C72" s="27"/>
    </row>
  </sheetData>
  <sheetProtection/>
  <mergeCells count="37">
    <mergeCell ref="C70:D70"/>
    <mergeCell ref="C59:D59"/>
    <mergeCell ref="C60:D60"/>
    <mergeCell ref="C61:D61"/>
    <mergeCell ref="C63:E63"/>
    <mergeCell ref="C69:D69"/>
    <mergeCell ref="C68:E68"/>
    <mergeCell ref="D6:E6"/>
    <mergeCell ref="D13:E13"/>
    <mergeCell ref="C45:E45"/>
    <mergeCell ref="C18:D18"/>
    <mergeCell ref="D11:E11"/>
    <mergeCell ref="D14:E14"/>
    <mergeCell ref="D8:E8"/>
    <mergeCell ref="C42:E42"/>
    <mergeCell ref="C40:E40"/>
    <mergeCell ref="C43:E43"/>
    <mergeCell ref="C57:E57"/>
    <mergeCell ref="D16:E16"/>
    <mergeCell ref="D15:E15"/>
    <mergeCell ref="D9:E9"/>
    <mergeCell ref="D10:E10"/>
    <mergeCell ref="D12:E12"/>
    <mergeCell ref="C46:E46"/>
    <mergeCell ref="C44:E44"/>
    <mergeCell ref="C41:E41"/>
    <mergeCell ref="C49:E49"/>
    <mergeCell ref="C47:E47"/>
    <mergeCell ref="G48:J48"/>
    <mergeCell ref="C55:E55"/>
    <mergeCell ref="C58:D58"/>
    <mergeCell ref="C52:E52"/>
    <mergeCell ref="C51:E51"/>
    <mergeCell ref="C54:E54"/>
    <mergeCell ref="C53:E53"/>
    <mergeCell ref="C48:E48"/>
    <mergeCell ref="C50:E50"/>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T157"/>
  <sheetViews>
    <sheetView showGridLines="0" zoomScale="85" zoomScaleNormal="85" zoomScalePageLayoutView="80" workbookViewId="0" topLeftCell="A1">
      <selection activeCell="C17" sqref="C17"/>
    </sheetView>
  </sheetViews>
  <sheetFormatPr defaultColWidth="9.00390625" defaultRowHeight="12.75"/>
  <cols>
    <col min="1" max="1" width="5.125" style="1" customWidth="1"/>
    <col min="2" max="2" width="16.125" style="1" customWidth="1"/>
    <col min="3" max="3" width="22.125" style="1" customWidth="1"/>
    <col min="4" max="4" width="23.8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hidden="1" customWidth="1"/>
    <col min="11" max="14" width="15.2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9</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SUM(N11:N11)</f>
        <v>0</v>
      </c>
      <c r="I6" s="106"/>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4" customFormat="1" ht="73.5" customHeight="1">
      <c r="A10" s="5" t="s">
        <v>45</v>
      </c>
      <c r="B10" s="5" t="s">
        <v>15</v>
      </c>
      <c r="C10" s="5" t="s">
        <v>16</v>
      </c>
      <c r="D10" s="5" t="s">
        <v>71</v>
      </c>
      <c r="E10" s="36" t="s">
        <v>69</v>
      </c>
      <c r="F10" s="14"/>
      <c r="G10" s="5" t="str">
        <f>"Nazwa handlowa /
"&amp;C10&amp;" / 
"&amp;D10</f>
        <v>Nazwa handlowa /
Dawka / 
Postać/ Opakowanie</v>
      </c>
      <c r="H10" s="5" t="s">
        <v>135</v>
      </c>
      <c r="I10" s="5" t="str">
        <f>B10</f>
        <v>Skład</v>
      </c>
      <c r="J10" s="5" t="s">
        <v>65</v>
      </c>
      <c r="K10" s="5" t="s">
        <v>37</v>
      </c>
      <c r="L10" s="5" t="s">
        <v>38</v>
      </c>
      <c r="M10" s="5" t="s">
        <v>39</v>
      </c>
      <c r="N10" s="5" t="s">
        <v>17</v>
      </c>
    </row>
    <row r="11" spans="1:14" ht="201.75" customHeight="1">
      <c r="A11" s="50" t="s">
        <v>2</v>
      </c>
      <c r="B11" s="76" t="s">
        <v>155</v>
      </c>
      <c r="C11" s="76" t="s">
        <v>156</v>
      </c>
      <c r="D11" s="76" t="s">
        <v>157</v>
      </c>
      <c r="E11" s="52">
        <v>200</v>
      </c>
      <c r="F11" s="53" t="s">
        <v>118</v>
      </c>
      <c r="G11" s="54" t="s">
        <v>61</v>
      </c>
      <c r="H11" s="54"/>
      <c r="I11" s="54"/>
      <c r="J11" s="55"/>
      <c r="K11" s="54"/>
      <c r="L11" s="54" t="str">
        <f>IF(K11=0,"0,00",IF(K11&gt;0,ROUND(E11/K11,2)))</f>
        <v>0,00</v>
      </c>
      <c r="M11" s="54"/>
      <c r="N11" s="56">
        <f>ROUND(L11*ROUND(M11,2),2)</f>
        <v>0</v>
      </c>
    </row>
    <row r="12" spans="1:14" ht="15">
      <c r="A12" s="57"/>
      <c r="B12" s="58"/>
      <c r="C12" s="58"/>
      <c r="D12" s="58"/>
      <c r="E12" s="59"/>
      <c r="F12" s="57"/>
      <c r="G12" s="60"/>
      <c r="H12" s="60"/>
      <c r="I12" s="60"/>
      <c r="J12" s="61"/>
      <c r="K12" s="60"/>
      <c r="L12" s="60"/>
      <c r="M12" s="60"/>
      <c r="N12" s="62"/>
    </row>
    <row r="13" spans="2:17" ht="16.5" customHeight="1">
      <c r="B13" s="45"/>
      <c r="C13" s="45"/>
      <c r="D13" s="45"/>
      <c r="E13" s="19"/>
      <c r="Q13" s="1"/>
    </row>
    <row r="14" s="2" customFormat="1" ht="15">
      <c r="E14" s="41"/>
    </row>
    <row r="15" s="2" customFormat="1" ht="15">
      <c r="E15" s="41"/>
    </row>
    <row r="16" s="2" customFormat="1" ht="15">
      <c r="E16" s="4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row r="82" ht="15">
      <c r="Q82" s="1"/>
    </row>
    <row r="83" ht="15">
      <c r="Q83" s="1"/>
    </row>
    <row r="96" ht="15">
      <c r="Q96" s="1"/>
    </row>
    <row r="97" ht="15">
      <c r="Q97" s="1"/>
    </row>
    <row r="98" ht="15">
      <c r="Q98" s="1"/>
    </row>
    <row r="99" ht="15">
      <c r="Q99" s="1"/>
    </row>
    <row r="100" ht="15">
      <c r="Q100" s="1"/>
    </row>
    <row r="101" ht="15">
      <c r="Q101" s="1"/>
    </row>
    <row r="102" ht="15">
      <c r="Q102" s="1"/>
    </row>
    <row r="103" ht="15">
      <c r="Q103" s="1"/>
    </row>
    <row r="104" ht="15">
      <c r="Q104" s="1"/>
    </row>
    <row r="105" ht="15">
      <c r="Q105" s="1"/>
    </row>
    <row r="106" ht="15">
      <c r="Q106" s="1"/>
    </row>
    <row r="107" ht="15">
      <c r="Q107" s="1"/>
    </row>
    <row r="108" ht="15">
      <c r="Q108" s="1"/>
    </row>
    <row r="109" ht="15">
      <c r="Q109" s="1"/>
    </row>
    <row r="110" ht="15">
      <c r="Q110" s="1"/>
    </row>
    <row r="111" ht="15">
      <c r="Q111" s="1"/>
    </row>
    <row r="112" ht="15">
      <c r="Q112" s="1"/>
    </row>
    <row r="113" ht="15">
      <c r="Q113" s="1"/>
    </row>
    <row r="114" ht="15">
      <c r="Q114" s="1"/>
    </row>
    <row r="115" ht="15">
      <c r="Q115" s="1"/>
    </row>
    <row r="116" ht="15">
      <c r="Q116" s="1"/>
    </row>
    <row r="117" ht="15">
      <c r="Q117" s="1"/>
    </row>
    <row r="118" ht="15">
      <c r="Q118" s="1"/>
    </row>
    <row r="119" ht="15">
      <c r="Q119" s="1"/>
    </row>
    <row r="120" ht="15">
      <c r="Q120" s="1"/>
    </row>
    <row r="121" ht="15">
      <c r="Q121" s="1"/>
    </row>
    <row r="122" ht="15">
      <c r="Q122" s="1"/>
    </row>
    <row r="123" ht="15">
      <c r="Q123" s="1"/>
    </row>
    <row r="124" ht="15">
      <c r="Q124" s="1"/>
    </row>
    <row r="125" ht="15">
      <c r="Q125" s="1"/>
    </row>
    <row r="126" ht="15">
      <c r="Q126" s="1"/>
    </row>
    <row r="127" ht="15">
      <c r="Q127" s="1"/>
    </row>
    <row r="128" ht="15">
      <c r="Q128" s="1"/>
    </row>
    <row r="129" ht="15">
      <c r="Q129" s="1"/>
    </row>
    <row r="130" ht="15">
      <c r="Q130" s="1"/>
    </row>
    <row r="131" ht="15">
      <c r="Q131" s="1"/>
    </row>
    <row r="132" ht="15">
      <c r="Q132" s="1"/>
    </row>
    <row r="133" ht="15">
      <c r="Q133" s="1"/>
    </row>
    <row r="134" ht="15">
      <c r="Q134" s="1"/>
    </row>
    <row r="135" ht="15">
      <c r="Q135" s="1"/>
    </row>
    <row r="136" ht="15">
      <c r="Q136" s="1"/>
    </row>
    <row r="137" ht="15">
      <c r="Q137" s="1"/>
    </row>
    <row r="138" ht="15">
      <c r="Q138" s="1"/>
    </row>
    <row r="139" ht="15">
      <c r="Q139" s="1"/>
    </row>
    <row r="140" ht="15">
      <c r="Q140" s="1"/>
    </row>
    <row r="141" ht="15">
      <c r="Q141" s="1"/>
    </row>
    <row r="142" ht="15">
      <c r="Q142" s="1"/>
    </row>
    <row r="143" ht="15">
      <c r="Q143" s="1"/>
    </row>
    <row r="144" ht="15">
      <c r="Q144" s="1"/>
    </row>
    <row r="145" ht="15">
      <c r="Q145" s="1"/>
    </row>
    <row r="146" ht="15">
      <c r="Q146" s="1"/>
    </row>
    <row r="147" ht="15">
      <c r="Q147" s="1"/>
    </row>
    <row r="148" ht="15">
      <c r="Q148" s="1"/>
    </row>
    <row r="149" ht="15">
      <c r="Q149" s="1"/>
    </row>
    <row r="150" ht="15">
      <c r="Q150" s="1"/>
    </row>
    <row r="151" ht="15">
      <c r="Q151" s="1"/>
    </row>
    <row r="152" ht="15">
      <c r="Q152" s="1"/>
    </row>
    <row r="153" ht="15">
      <c r="Q153" s="1"/>
    </row>
    <row r="154" ht="15">
      <c r="Q154" s="1"/>
    </row>
    <row r="155" ht="15">
      <c r="Q155" s="1"/>
    </row>
    <row r="156" ht="15">
      <c r="Q156" s="1"/>
    </row>
    <row r="157" ht="15">
      <c r="Q157"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T71"/>
  <sheetViews>
    <sheetView showGridLines="0" zoomScale="93" zoomScaleNormal="93" zoomScalePageLayoutView="80" workbookViewId="0" topLeftCell="A1">
      <selection activeCell="H6" sqref="H6:I6"/>
    </sheetView>
  </sheetViews>
  <sheetFormatPr defaultColWidth="9.00390625" defaultRowHeight="12.75"/>
  <cols>
    <col min="1" max="1" width="5.125" style="1" customWidth="1"/>
    <col min="2" max="4" width="20.8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hidden="1" customWidth="1"/>
    <col min="11" max="14" width="15.2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10</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SUM(N11:N11)</f>
        <v>0</v>
      </c>
      <c r="I6" s="106"/>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4" customFormat="1" ht="73.5" customHeight="1">
      <c r="A10" s="5" t="s">
        <v>45</v>
      </c>
      <c r="B10" s="5" t="s">
        <v>15</v>
      </c>
      <c r="C10" s="5" t="s">
        <v>16</v>
      </c>
      <c r="D10" s="5" t="s">
        <v>60</v>
      </c>
      <c r="E10" s="36" t="s">
        <v>69</v>
      </c>
      <c r="F10" s="14"/>
      <c r="G10" s="5" t="str">
        <f>"Nazwa handlowa /
"&amp;C10&amp;" / 
"&amp;D10</f>
        <v>Nazwa handlowa /
Dawka / 
Postać /Opakowanie</v>
      </c>
      <c r="H10" s="5" t="s">
        <v>64</v>
      </c>
      <c r="I10" s="5" t="str">
        <f>B10</f>
        <v>Skład</v>
      </c>
      <c r="J10" s="68" t="s">
        <v>65</v>
      </c>
      <c r="K10" s="5" t="s">
        <v>37</v>
      </c>
      <c r="L10" s="5" t="s">
        <v>38</v>
      </c>
      <c r="M10" s="5" t="s">
        <v>39</v>
      </c>
      <c r="N10" s="5" t="s">
        <v>17</v>
      </c>
    </row>
    <row r="11" spans="1:14" ht="45">
      <c r="A11" s="50" t="s">
        <v>2</v>
      </c>
      <c r="B11" s="51" t="s">
        <v>125</v>
      </c>
      <c r="C11" s="51" t="s">
        <v>126</v>
      </c>
      <c r="D11" s="51" t="s">
        <v>127</v>
      </c>
      <c r="E11" s="52">
        <v>1500</v>
      </c>
      <c r="F11" s="53" t="s">
        <v>48</v>
      </c>
      <c r="G11" s="54" t="s">
        <v>61</v>
      </c>
      <c r="H11" s="54"/>
      <c r="I11" s="54"/>
      <c r="J11" s="55"/>
      <c r="K11" s="54"/>
      <c r="L11" s="54" t="str">
        <f>IF(K11=0,"0,00",IF(K11&gt;0,ROUND(E11/K11,2)))</f>
        <v>0,00</v>
      </c>
      <c r="M11" s="54"/>
      <c r="N11" s="56">
        <f>ROUND(L11*ROUND(M11,2),2)</f>
        <v>0</v>
      </c>
    </row>
    <row r="12" spans="1:17" ht="15">
      <c r="A12" s="57"/>
      <c r="B12" s="58"/>
      <c r="C12" s="58"/>
      <c r="D12" s="58"/>
      <c r="E12" s="59"/>
      <c r="F12" s="57"/>
      <c r="G12" s="60"/>
      <c r="H12" s="60"/>
      <c r="I12" s="60"/>
      <c r="J12" s="61"/>
      <c r="K12" s="60"/>
      <c r="L12" s="60"/>
      <c r="M12" s="60"/>
      <c r="N12" s="62"/>
      <c r="Q12" s="1"/>
    </row>
    <row r="13" spans="1:17" ht="15">
      <c r="A13" s="9"/>
      <c r="B13" s="67" t="s">
        <v>133</v>
      </c>
      <c r="C13" s="45"/>
      <c r="D13" s="45"/>
      <c r="E13" s="46"/>
      <c r="F13" s="9"/>
      <c r="G13" s="47"/>
      <c r="H13" s="47"/>
      <c r="I13" s="47"/>
      <c r="J13" s="48"/>
      <c r="K13" s="47"/>
      <c r="L13" s="47"/>
      <c r="M13" s="47"/>
      <c r="N13" s="49"/>
      <c r="Q13" s="1"/>
    </row>
    <row r="14" spans="1:17" ht="15">
      <c r="A14" s="9"/>
      <c r="B14" s="45"/>
      <c r="C14" s="45"/>
      <c r="D14" s="45"/>
      <c r="E14" s="46"/>
      <c r="F14" s="9"/>
      <c r="G14" s="47"/>
      <c r="H14" s="47"/>
      <c r="I14" s="47"/>
      <c r="J14" s="48"/>
      <c r="K14" s="47"/>
      <c r="L14" s="47"/>
      <c r="M14" s="47"/>
      <c r="N14" s="49"/>
      <c r="Q14" s="1"/>
    </row>
    <row r="15" spans="1:17" ht="15">
      <c r="A15" s="9"/>
      <c r="B15" s="45"/>
      <c r="C15" s="45"/>
      <c r="D15" s="45"/>
      <c r="E15" s="46"/>
      <c r="F15" s="9"/>
      <c r="G15" s="47"/>
      <c r="H15" s="47"/>
      <c r="I15" s="47"/>
      <c r="J15" s="48"/>
      <c r="K15" s="47"/>
      <c r="L15" s="47"/>
      <c r="M15" s="47"/>
      <c r="N15" s="49"/>
      <c r="Q15" s="1"/>
    </row>
    <row r="16" spans="1:17" ht="15">
      <c r="A16" s="9"/>
      <c r="B16" s="45"/>
      <c r="C16" s="45"/>
      <c r="D16" s="45"/>
      <c r="E16" s="46"/>
      <c r="F16" s="9"/>
      <c r="G16" s="47"/>
      <c r="H16" s="47"/>
      <c r="I16" s="47"/>
      <c r="J16" s="48"/>
      <c r="K16" s="47"/>
      <c r="L16" s="47"/>
      <c r="M16" s="47"/>
      <c r="N16" s="49"/>
      <c r="Q16" s="1"/>
    </row>
    <row r="17" ht="15">
      <c r="Q17" s="1"/>
    </row>
    <row r="18" spans="2:17" ht="15">
      <c r="B18" s="2"/>
      <c r="Q18" s="1"/>
    </row>
    <row r="19" spans="2:17" ht="15">
      <c r="B19" s="2"/>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T64"/>
  <sheetViews>
    <sheetView showGridLines="0" zoomScale="80" zoomScaleNormal="80" zoomScalePageLayoutView="85" workbookViewId="0" topLeftCell="A1">
      <selection activeCell="D10" sqref="D10"/>
    </sheetView>
  </sheetViews>
  <sheetFormatPr defaultColWidth="9.00390625" defaultRowHeight="12.75"/>
  <cols>
    <col min="1" max="1" width="5.125" style="1" customWidth="1"/>
    <col min="2" max="2" width="20.875" style="1" customWidth="1"/>
    <col min="3" max="3" width="25.625" style="1" customWidth="1"/>
    <col min="4" max="4" width="20.875" style="1" customWidth="1"/>
    <col min="5" max="5" width="10.625" style="23" customWidth="1"/>
    <col min="6" max="6" width="12.875" style="1" customWidth="1"/>
    <col min="7" max="7" width="27.25390625" style="1" customWidth="1"/>
    <col min="8" max="8" width="17.625" style="1" customWidth="1"/>
    <col min="9" max="9" width="15.125" style="1" customWidth="1"/>
    <col min="10" max="10" width="20.00390625" style="1" customWidth="1"/>
    <col min="11" max="11" width="0.2421875" style="1" hidden="1" customWidth="1"/>
    <col min="12" max="14" width="15.2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11</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SUM(N10:N11)</f>
        <v>0</v>
      </c>
      <c r="I6" s="106"/>
      <c r="Q6" s="1"/>
    </row>
    <row r="7" spans="1:17" ht="15">
      <c r="A7" s="4"/>
      <c r="C7" s="9"/>
      <c r="D7" s="9"/>
      <c r="E7" s="19"/>
      <c r="F7" s="9"/>
      <c r="G7" s="9"/>
      <c r="H7" s="9"/>
      <c r="I7" s="9"/>
      <c r="J7" s="9"/>
      <c r="K7" s="9"/>
      <c r="L7" s="9"/>
      <c r="Q7" s="1"/>
    </row>
    <row r="8" s="2" customFormat="1" ht="15">
      <c r="E8" s="41"/>
    </row>
    <row r="9" spans="1:14" s="2" customFormat="1" ht="57">
      <c r="A9" s="5" t="s">
        <v>45</v>
      </c>
      <c r="B9" s="5" t="s">
        <v>145</v>
      </c>
      <c r="C9" s="5" t="s">
        <v>146</v>
      </c>
      <c r="D9" s="78" t="s">
        <v>73</v>
      </c>
      <c r="E9" s="79"/>
      <c r="F9" s="5" t="s">
        <v>147</v>
      </c>
      <c r="G9" s="5" t="s">
        <v>148</v>
      </c>
      <c r="H9" s="5" t="s">
        <v>145</v>
      </c>
      <c r="I9" s="5" t="s">
        <v>146</v>
      </c>
      <c r="J9" s="80" t="s">
        <v>149</v>
      </c>
      <c r="K9" s="5"/>
      <c r="L9" s="5" t="s">
        <v>150</v>
      </c>
      <c r="M9" s="5" t="s">
        <v>151</v>
      </c>
      <c r="N9" s="5" t="s">
        <v>17</v>
      </c>
    </row>
    <row r="10" spans="1:14" s="2" customFormat="1" ht="158.25" customHeight="1">
      <c r="A10" s="21" t="s">
        <v>2</v>
      </c>
      <c r="B10" s="37" t="s">
        <v>128</v>
      </c>
      <c r="C10" s="21" t="s">
        <v>174</v>
      </c>
      <c r="D10" s="81">
        <v>1500</v>
      </c>
      <c r="E10" s="82" t="s">
        <v>48</v>
      </c>
      <c r="F10" s="32" t="s">
        <v>61</v>
      </c>
      <c r="G10" s="32"/>
      <c r="H10" s="32"/>
      <c r="I10" s="32" t="s">
        <v>152</v>
      </c>
      <c r="J10" s="32"/>
      <c r="K10" s="15"/>
      <c r="L10" s="15"/>
      <c r="M10" s="15"/>
      <c r="N10" s="17">
        <f>ROUND(L10*ROUND(M10,2),2)</f>
        <v>0</v>
      </c>
    </row>
    <row r="11" spans="1:14" s="2" customFormat="1" ht="174" customHeight="1">
      <c r="A11" s="21" t="s">
        <v>3</v>
      </c>
      <c r="B11" s="37" t="s">
        <v>129</v>
      </c>
      <c r="C11" s="21" t="s">
        <v>166</v>
      </c>
      <c r="D11" s="81">
        <v>1320</v>
      </c>
      <c r="E11" s="82" t="s">
        <v>48</v>
      </c>
      <c r="F11" s="32" t="s">
        <v>61</v>
      </c>
      <c r="G11" s="32"/>
      <c r="H11" s="32"/>
      <c r="I11" s="82" t="s">
        <v>153</v>
      </c>
      <c r="J11" s="32"/>
      <c r="K11" s="15"/>
      <c r="L11" s="15"/>
      <c r="M11" s="15"/>
      <c r="N11" s="17">
        <f>ROUND(L11*ROUND(M11,2),2)</f>
        <v>0</v>
      </c>
    </row>
    <row r="12" spans="1:14" s="2" customFormat="1" ht="15">
      <c r="A12" s="1"/>
      <c r="B12" s="1"/>
      <c r="C12" s="1"/>
      <c r="D12" s="83"/>
      <c r="E12" s="84"/>
      <c r="F12" s="1"/>
      <c r="G12" s="1"/>
      <c r="H12" s="1"/>
      <c r="I12" s="1"/>
      <c r="J12" s="1"/>
      <c r="K12" s="1"/>
      <c r="L12" s="1"/>
      <c r="M12" s="1"/>
      <c r="N12" s="1"/>
    </row>
    <row r="13" spans="1:14" s="2" customFormat="1" ht="15">
      <c r="A13" s="1"/>
      <c r="B13" s="77" t="s">
        <v>167</v>
      </c>
      <c r="C13" s="77"/>
      <c r="D13" s="83"/>
      <c r="E13" s="84"/>
      <c r="F13" s="1"/>
      <c r="G13" s="1"/>
      <c r="H13" s="1"/>
      <c r="I13" s="1"/>
      <c r="J13" s="1"/>
      <c r="K13" s="1"/>
      <c r="L13" s="1"/>
      <c r="M13" s="1"/>
      <c r="N13" s="1"/>
    </row>
    <row r="14" s="2" customFormat="1" ht="15">
      <c r="E14" s="41"/>
    </row>
    <row r="15" s="2" customFormat="1" ht="15">
      <c r="E15" s="41"/>
    </row>
    <row r="16" s="2" customFormat="1" ht="15">
      <c r="E16" s="41"/>
    </row>
    <row r="17" s="2" customFormat="1" ht="15">
      <c r="E17" s="41"/>
    </row>
    <row r="18" s="2" customFormat="1" ht="15">
      <c r="E18" s="41"/>
    </row>
    <row r="19" s="2" customFormat="1" ht="15">
      <c r="E19" s="41"/>
    </row>
    <row r="20" s="2" customFormat="1" ht="15">
      <c r="E20" s="41"/>
    </row>
    <row r="21" s="2" customFormat="1" ht="15">
      <c r="E21" s="41"/>
    </row>
    <row r="22" s="2" customFormat="1" ht="15">
      <c r="E22" s="41"/>
    </row>
    <row r="23" s="2" customFormat="1" ht="15">
      <c r="E23" s="41"/>
    </row>
    <row r="24" s="2" customFormat="1" ht="15">
      <c r="E24" s="41"/>
    </row>
    <row r="25" s="2" customFormat="1" ht="15">
      <c r="E25" s="41"/>
    </row>
    <row r="26" s="2" customFormat="1" ht="15">
      <c r="E26" s="4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T197"/>
  <sheetViews>
    <sheetView showGridLines="0" zoomScale="80" zoomScaleNormal="80" zoomScalePageLayoutView="80" workbookViewId="0" topLeftCell="A3">
      <selection activeCell="R10" sqref="R10"/>
    </sheetView>
  </sheetViews>
  <sheetFormatPr defaultColWidth="9.00390625" defaultRowHeight="12.75"/>
  <cols>
    <col min="1" max="1" width="5.125" style="1" customWidth="1"/>
    <col min="2" max="2" width="18.875" style="1" customWidth="1"/>
    <col min="3" max="4" width="20.8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4" width="15.2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12</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SUM(N10:N11)</f>
        <v>0</v>
      </c>
      <c r="I6" s="106"/>
      <c r="Q6" s="1"/>
    </row>
    <row r="7" spans="1:17" ht="15">
      <c r="A7" s="4"/>
      <c r="C7" s="9"/>
      <c r="D7" s="9"/>
      <c r="E7" s="19"/>
      <c r="F7" s="9"/>
      <c r="G7" s="9"/>
      <c r="H7" s="9"/>
      <c r="I7" s="9"/>
      <c r="J7" s="9"/>
      <c r="K7" s="9"/>
      <c r="L7" s="9"/>
      <c r="Q7" s="1"/>
    </row>
    <row r="8" ht="15">
      <c r="Q8" s="1"/>
    </row>
    <row r="9" spans="1:17" ht="45">
      <c r="A9" s="69" t="s">
        <v>45</v>
      </c>
      <c r="B9" s="69" t="s">
        <v>145</v>
      </c>
      <c r="C9" s="69" t="s">
        <v>146</v>
      </c>
      <c r="D9" s="71" t="s">
        <v>73</v>
      </c>
      <c r="E9" s="72"/>
      <c r="F9" s="69" t="s">
        <v>147</v>
      </c>
      <c r="G9" s="69" t="s">
        <v>148</v>
      </c>
      <c r="H9" s="69" t="s">
        <v>145</v>
      </c>
      <c r="I9" s="69" t="s">
        <v>146</v>
      </c>
      <c r="J9" s="70"/>
      <c r="K9" s="69"/>
      <c r="L9" s="69" t="s">
        <v>150</v>
      </c>
      <c r="M9" s="69" t="s">
        <v>154</v>
      </c>
      <c r="N9" s="69" t="s">
        <v>17</v>
      </c>
      <c r="Q9" s="1"/>
    </row>
    <row r="10" spans="1:17" ht="409.5" customHeight="1">
      <c r="A10" s="109" t="s">
        <v>2</v>
      </c>
      <c r="B10" s="101" t="s">
        <v>130</v>
      </c>
      <c r="C10" s="109" t="s">
        <v>131</v>
      </c>
      <c r="D10" s="109">
        <v>300</v>
      </c>
      <c r="E10" s="111" t="s">
        <v>48</v>
      </c>
      <c r="F10" s="109" t="s">
        <v>61</v>
      </c>
      <c r="G10" s="109"/>
      <c r="H10" s="109"/>
      <c r="I10" s="113"/>
      <c r="J10" s="109"/>
      <c r="K10" s="109"/>
      <c r="L10" s="109"/>
      <c r="M10" s="109"/>
      <c r="N10" s="115">
        <f>ROUND(L10*ROUND(M10,2),2)</f>
        <v>0</v>
      </c>
      <c r="Q10" s="1"/>
    </row>
    <row r="11" spans="1:17" ht="108.75" customHeight="1">
      <c r="A11" s="110"/>
      <c r="B11" s="101"/>
      <c r="C11" s="110"/>
      <c r="D11" s="110"/>
      <c r="E11" s="112"/>
      <c r="F11" s="110"/>
      <c r="G11" s="110"/>
      <c r="H11" s="110"/>
      <c r="I11" s="114"/>
      <c r="J11" s="110"/>
      <c r="K11" s="110"/>
      <c r="L11" s="110"/>
      <c r="M11" s="110"/>
      <c r="N11" s="116"/>
      <c r="Q11" s="1"/>
    </row>
    <row r="12" ht="15">
      <c r="Q12" s="1"/>
    </row>
    <row r="13" spans="2:17" ht="15">
      <c r="B13" s="2" t="s">
        <v>132</v>
      </c>
      <c r="Q13" s="1"/>
    </row>
    <row r="14" ht="15">
      <c r="Q14" s="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row r="82" ht="15">
      <c r="Q82" s="1"/>
    </row>
    <row r="83" ht="15">
      <c r="Q83" s="1"/>
    </row>
    <row r="84" ht="15">
      <c r="Q84" s="1"/>
    </row>
    <row r="85" ht="15">
      <c r="Q85" s="1"/>
    </row>
    <row r="86" ht="15">
      <c r="Q86" s="1"/>
    </row>
    <row r="87" ht="15">
      <c r="Q87" s="1"/>
    </row>
    <row r="88" ht="15">
      <c r="Q88" s="1"/>
    </row>
    <row r="89" ht="15">
      <c r="Q89" s="1"/>
    </row>
    <row r="90" ht="15">
      <c r="Q90" s="1"/>
    </row>
    <row r="91" ht="15">
      <c r="Q91" s="1"/>
    </row>
    <row r="92" ht="15">
      <c r="Q92" s="1"/>
    </row>
    <row r="93" ht="15">
      <c r="Q93" s="1"/>
    </row>
    <row r="94" ht="15">
      <c r="Q94" s="1"/>
    </row>
    <row r="95" ht="15">
      <c r="Q95" s="1"/>
    </row>
    <row r="96" ht="15">
      <c r="Q96" s="1"/>
    </row>
    <row r="97" ht="15">
      <c r="Q97" s="1"/>
    </row>
    <row r="98" ht="15">
      <c r="Q98" s="1"/>
    </row>
    <row r="99" ht="15">
      <c r="Q99" s="1"/>
    </row>
    <row r="100" ht="15">
      <c r="Q100" s="1"/>
    </row>
    <row r="101" ht="15">
      <c r="Q101" s="1"/>
    </row>
    <row r="102" ht="15">
      <c r="Q102" s="1"/>
    </row>
    <row r="103" ht="15">
      <c r="Q103" s="1"/>
    </row>
    <row r="104" ht="15">
      <c r="Q104" s="1"/>
    </row>
    <row r="105" ht="15">
      <c r="Q105" s="1"/>
    </row>
    <row r="106" ht="15">
      <c r="Q106" s="1"/>
    </row>
    <row r="107" ht="15">
      <c r="Q107" s="1"/>
    </row>
    <row r="108" ht="15">
      <c r="Q108" s="1"/>
    </row>
    <row r="109" ht="15">
      <c r="Q109" s="1"/>
    </row>
    <row r="110" ht="15">
      <c r="Q110" s="1"/>
    </row>
    <row r="111" ht="15">
      <c r="Q111" s="1"/>
    </row>
    <row r="112" ht="15">
      <c r="Q112" s="1"/>
    </row>
    <row r="113" ht="15">
      <c r="Q113" s="1"/>
    </row>
    <row r="114" ht="15">
      <c r="Q114" s="1"/>
    </row>
    <row r="115" ht="15">
      <c r="Q115" s="1"/>
    </row>
    <row r="116" ht="15">
      <c r="Q116" s="1"/>
    </row>
    <row r="117" ht="15">
      <c r="Q117" s="1"/>
    </row>
    <row r="118" ht="15">
      <c r="Q118" s="1"/>
    </row>
    <row r="119" ht="15">
      <c r="Q119" s="1"/>
    </row>
    <row r="120" ht="15">
      <c r="Q120" s="1"/>
    </row>
    <row r="121" ht="15">
      <c r="Q121" s="1"/>
    </row>
    <row r="122" ht="15">
      <c r="Q122" s="1"/>
    </row>
    <row r="123" ht="15">
      <c r="Q123" s="1"/>
    </row>
    <row r="124" ht="15">
      <c r="Q124" s="1"/>
    </row>
    <row r="125" ht="15">
      <c r="Q125" s="1"/>
    </row>
    <row r="126" ht="15">
      <c r="Q126" s="1"/>
    </row>
    <row r="127" ht="15">
      <c r="Q127" s="1"/>
    </row>
    <row r="128" ht="15">
      <c r="Q128" s="1"/>
    </row>
    <row r="129" ht="15">
      <c r="Q129" s="1"/>
    </row>
    <row r="130" ht="15">
      <c r="Q130" s="1"/>
    </row>
    <row r="131" ht="15">
      <c r="Q131" s="1"/>
    </row>
    <row r="132" ht="15">
      <c r="Q132" s="1"/>
    </row>
    <row r="133" ht="15">
      <c r="Q133" s="1"/>
    </row>
    <row r="134" ht="15">
      <c r="Q134" s="1"/>
    </row>
    <row r="135" ht="15">
      <c r="Q135" s="1"/>
    </row>
    <row r="136" ht="15">
      <c r="Q136" s="1"/>
    </row>
    <row r="137" ht="15">
      <c r="Q137" s="1"/>
    </row>
    <row r="138" ht="15">
      <c r="Q138" s="1"/>
    </row>
    <row r="139" ht="15">
      <c r="Q139" s="1"/>
    </row>
    <row r="140" ht="15">
      <c r="Q140" s="1"/>
    </row>
    <row r="141" ht="15">
      <c r="Q141" s="1"/>
    </row>
    <row r="142" ht="15">
      <c r="Q142" s="1"/>
    </row>
    <row r="143" ht="15">
      <c r="Q143" s="1"/>
    </row>
    <row r="144" ht="15">
      <c r="Q144" s="1"/>
    </row>
    <row r="145" ht="15">
      <c r="Q145" s="1"/>
    </row>
    <row r="146" ht="15">
      <c r="Q146" s="1"/>
    </row>
    <row r="147" ht="15">
      <c r="Q147" s="1"/>
    </row>
    <row r="148" ht="15">
      <c r="Q148" s="1"/>
    </row>
    <row r="149" ht="15">
      <c r="Q149" s="1"/>
    </row>
    <row r="150" ht="15">
      <c r="Q150" s="1"/>
    </row>
    <row r="151" ht="15">
      <c r="Q151" s="1"/>
    </row>
    <row r="152" ht="15">
      <c r="Q152" s="1"/>
    </row>
    <row r="153" ht="15">
      <c r="Q153" s="1"/>
    </row>
    <row r="154" ht="15">
      <c r="Q154" s="1"/>
    </row>
    <row r="155" ht="15">
      <c r="Q155" s="1"/>
    </row>
    <row r="156" ht="15">
      <c r="Q156" s="1"/>
    </row>
    <row r="157" ht="15">
      <c r="Q157" s="1"/>
    </row>
    <row r="158" ht="15">
      <c r="Q158" s="1"/>
    </row>
    <row r="159" ht="15">
      <c r="Q159" s="1"/>
    </row>
    <row r="160" ht="15">
      <c r="Q160" s="1"/>
    </row>
    <row r="161" ht="15">
      <c r="Q161" s="1"/>
    </row>
    <row r="162" ht="15">
      <c r="Q162" s="1"/>
    </row>
    <row r="163" ht="15">
      <c r="Q163" s="1"/>
    </row>
    <row r="164" ht="15">
      <c r="Q164" s="1"/>
    </row>
    <row r="165" ht="15">
      <c r="Q165" s="1"/>
    </row>
    <row r="166" ht="15">
      <c r="Q166" s="1"/>
    </row>
    <row r="167" ht="15">
      <c r="Q167" s="1"/>
    </row>
    <row r="168" ht="15">
      <c r="Q168" s="1"/>
    </row>
    <row r="169" ht="15">
      <c r="Q169" s="1"/>
    </row>
    <row r="170" ht="15">
      <c r="Q170" s="1"/>
    </row>
    <row r="171" ht="15">
      <c r="Q171" s="1"/>
    </row>
    <row r="172" ht="15">
      <c r="Q172" s="1"/>
    </row>
    <row r="173" ht="15">
      <c r="Q173" s="1"/>
    </row>
    <row r="174" ht="15">
      <c r="Q174" s="1"/>
    </row>
    <row r="175" ht="15">
      <c r="Q175" s="1"/>
    </row>
    <row r="176" ht="15">
      <c r="Q176" s="1"/>
    </row>
    <row r="177" ht="15">
      <c r="Q177" s="1"/>
    </row>
    <row r="178" ht="15">
      <c r="Q178" s="1"/>
    </row>
    <row r="191" ht="15">
      <c r="Q191" s="1"/>
    </row>
    <row r="192" ht="15">
      <c r="Q192" s="1"/>
    </row>
    <row r="193" ht="15">
      <c r="Q193" s="1"/>
    </row>
    <row r="194" ht="15">
      <c r="Q194" s="1"/>
    </row>
    <row r="195" ht="15">
      <c r="Q195" s="1"/>
    </row>
    <row r="196" ht="15">
      <c r="Q196" s="1"/>
    </row>
    <row r="197" ht="15">
      <c r="Q197" s="1"/>
    </row>
  </sheetData>
  <sheetProtection/>
  <mergeCells count="16">
    <mergeCell ref="I10:I11"/>
    <mergeCell ref="L10:L11"/>
    <mergeCell ref="M10:M11"/>
    <mergeCell ref="N10:N11"/>
    <mergeCell ref="K10:K11"/>
    <mergeCell ref="J10:J11"/>
    <mergeCell ref="G2:I2"/>
    <mergeCell ref="H6:I6"/>
    <mergeCell ref="B10:B11"/>
    <mergeCell ref="C10:C11"/>
    <mergeCell ref="A10:A11"/>
    <mergeCell ref="D10:D11"/>
    <mergeCell ref="E10:E11"/>
    <mergeCell ref="F10:F11"/>
    <mergeCell ref="G10:G11"/>
    <mergeCell ref="H10:H1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66"/>
  <sheetViews>
    <sheetView showGridLines="0" zoomScalePageLayoutView="85" workbookViewId="0" topLeftCell="A1">
      <selection activeCell="D28" sqref="D28"/>
    </sheetView>
  </sheetViews>
  <sheetFormatPr defaultColWidth="9.00390625" defaultRowHeight="12.75"/>
  <cols>
    <col min="1" max="1" width="5.125" style="1" customWidth="1"/>
    <col min="2" max="2" width="20.875" style="1" customWidth="1"/>
    <col min="3" max="3" width="17.375" style="1" customWidth="1"/>
    <col min="4" max="4" width="21.8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4" width="15.2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1</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SUM(N11:N11)</f>
        <v>0</v>
      </c>
      <c r="I6" s="106"/>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4" customFormat="1" ht="73.5" customHeight="1">
      <c r="A10" s="5" t="s">
        <v>45</v>
      </c>
      <c r="B10" s="5" t="s">
        <v>15</v>
      </c>
      <c r="C10" s="5" t="s">
        <v>16</v>
      </c>
      <c r="D10" s="5" t="s">
        <v>60</v>
      </c>
      <c r="E10" s="36" t="s">
        <v>73</v>
      </c>
      <c r="F10" s="14"/>
      <c r="G10" s="5" t="str">
        <f>"Nazwa handlowa /
"&amp;C10&amp;" / 
"&amp;D10</f>
        <v>Nazwa handlowa /
Dawka / 
Postać /Opakowanie</v>
      </c>
      <c r="H10" s="5" t="s">
        <v>64</v>
      </c>
      <c r="I10" s="5" t="str">
        <f>B10</f>
        <v>Skład</v>
      </c>
      <c r="J10" s="5" t="s">
        <v>65</v>
      </c>
      <c r="K10" s="5" t="s">
        <v>37</v>
      </c>
      <c r="L10" s="5" t="s">
        <v>38</v>
      </c>
      <c r="M10" s="5" t="s">
        <v>39</v>
      </c>
      <c r="N10" s="5" t="s">
        <v>17</v>
      </c>
    </row>
    <row r="11" spans="1:14" ht="48" customHeight="1">
      <c r="A11" s="21" t="s">
        <v>2</v>
      </c>
      <c r="B11" s="74" t="s">
        <v>162</v>
      </c>
      <c r="C11" s="37" t="s">
        <v>80</v>
      </c>
      <c r="D11" s="42" t="s">
        <v>81</v>
      </c>
      <c r="E11" s="43">
        <v>180</v>
      </c>
      <c r="F11" s="44" t="s">
        <v>48</v>
      </c>
      <c r="G11" s="15" t="s">
        <v>61</v>
      </c>
      <c r="H11" s="15"/>
      <c r="I11" s="15"/>
      <c r="J11" s="16"/>
      <c r="K11" s="15"/>
      <c r="L11" s="15" t="str">
        <f>IF(K11=0,"0,00",IF(K11&gt;0,ROUND(E11/K11,2)))</f>
        <v>0,00</v>
      </c>
      <c r="M11" s="15"/>
      <c r="N11" s="17">
        <f>ROUND(L11*ROUND(M11,2),2)</f>
        <v>0</v>
      </c>
    </row>
    <row r="12" spans="2:14" s="9" customFormat="1" ht="15">
      <c r="B12" s="108" t="s">
        <v>144</v>
      </c>
      <c r="C12" s="108"/>
      <c r="D12" s="108"/>
      <c r="E12" s="66"/>
      <c r="F12" s="64"/>
      <c r="G12" s="47"/>
      <c r="H12" s="47"/>
      <c r="I12" s="47"/>
      <c r="J12" s="48"/>
      <c r="K12" s="47"/>
      <c r="L12" s="47"/>
      <c r="M12" s="47"/>
      <c r="N12" s="49"/>
    </row>
    <row r="13" spans="2:14" s="9" customFormat="1" ht="15">
      <c r="B13" s="45"/>
      <c r="C13" s="45"/>
      <c r="D13" s="63"/>
      <c r="E13" s="66"/>
      <c r="F13" s="64"/>
      <c r="G13" s="47"/>
      <c r="H13" s="47"/>
      <c r="I13" s="47"/>
      <c r="J13" s="48"/>
      <c r="K13" s="47"/>
      <c r="L13" s="47"/>
      <c r="M13" s="47"/>
      <c r="N13" s="49"/>
    </row>
    <row r="14" spans="2:17" ht="15">
      <c r="B14" s="2"/>
      <c r="Q14" s="1"/>
    </row>
    <row r="15" spans="2:17" ht="15">
      <c r="B15" s="2"/>
      <c r="Q15" s="1"/>
    </row>
    <row r="16" spans="2:17" ht="15">
      <c r="B16" s="98"/>
      <c r="C16" s="107"/>
      <c r="D16" s="107"/>
      <c r="E16" s="107"/>
      <c r="F16" s="107"/>
      <c r="Q16" s="1"/>
    </row>
    <row r="17" spans="2:17" ht="15">
      <c r="B17" s="107"/>
      <c r="C17" s="107"/>
      <c r="D17" s="107"/>
      <c r="E17" s="107"/>
      <c r="F17" s="107"/>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sheetData>
  <sheetProtection/>
  <mergeCells count="4">
    <mergeCell ref="G2:I2"/>
    <mergeCell ref="H6:I6"/>
    <mergeCell ref="B16:F17"/>
    <mergeCell ref="B12:D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44"/>
  <sheetViews>
    <sheetView showGridLines="0" zoomScale="93" zoomScaleNormal="93" zoomScalePageLayoutView="85" workbookViewId="0" topLeftCell="A1">
      <selection activeCell="B11" sqref="B11"/>
    </sheetView>
  </sheetViews>
  <sheetFormatPr defaultColWidth="9.00390625" defaultRowHeight="12.75"/>
  <cols>
    <col min="1" max="1" width="5.125" style="1" customWidth="1"/>
    <col min="2" max="2" width="20.625" style="1" customWidth="1"/>
    <col min="3" max="3" width="16.00390625" style="1" customWidth="1"/>
    <col min="4" max="4" width="20.8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4" width="15.25390625" style="1" customWidth="1"/>
    <col min="15" max="15" width="9.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2</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SUM(N11:N13)</f>
        <v>0</v>
      </c>
      <c r="I6" s="106"/>
      <c r="Q6" s="1"/>
    </row>
    <row r="7" spans="1:17" ht="15">
      <c r="A7" s="4"/>
      <c r="C7" s="9"/>
      <c r="D7" s="9"/>
      <c r="E7" s="19"/>
      <c r="F7" s="9"/>
      <c r="G7" s="9"/>
      <c r="H7" s="9"/>
      <c r="I7" s="9"/>
      <c r="J7" s="9"/>
      <c r="K7" s="9"/>
      <c r="L7" s="9"/>
      <c r="M7" s="9"/>
      <c r="N7" s="9"/>
      <c r="O7" s="9"/>
      <c r="Q7" s="1"/>
    </row>
    <row r="8" spans="1:17" ht="15">
      <c r="A8" s="4"/>
      <c r="B8" s="12"/>
      <c r="C8" s="13"/>
      <c r="D8" s="13"/>
      <c r="E8" s="13"/>
      <c r="F8" s="13"/>
      <c r="G8" s="13"/>
      <c r="H8" s="13"/>
      <c r="I8" s="13"/>
      <c r="J8" s="13"/>
      <c r="K8" s="13"/>
      <c r="L8" s="75"/>
      <c r="M8" s="75"/>
      <c r="N8" s="75"/>
      <c r="O8" s="75"/>
      <c r="Q8" s="1"/>
    </row>
    <row r="9" spans="2:17" ht="15">
      <c r="B9" s="4"/>
      <c r="Q9" s="1"/>
    </row>
    <row r="10" spans="1:14" s="4" customFormat="1" ht="73.5" customHeight="1">
      <c r="A10" s="5" t="s">
        <v>45</v>
      </c>
      <c r="B10" s="5" t="s">
        <v>15</v>
      </c>
      <c r="C10" s="5" t="s">
        <v>16</v>
      </c>
      <c r="D10" s="5" t="s">
        <v>60</v>
      </c>
      <c r="E10" s="36" t="s">
        <v>73</v>
      </c>
      <c r="F10" s="14"/>
      <c r="G10" s="5" t="str">
        <f>"Nazwa handlowa /
"&amp;C10&amp;" / 
"&amp;D10</f>
        <v>Nazwa handlowa /
Dawka / 
Postać /Opakowanie</v>
      </c>
      <c r="H10" s="5" t="s">
        <v>64</v>
      </c>
      <c r="I10" s="5" t="str">
        <f>B10</f>
        <v>Skład</v>
      </c>
      <c r="J10" s="5" t="s">
        <v>65</v>
      </c>
      <c r="K10" s="5" t="s">
        <v>37</v>
      </c>
      <c r="L10" s="5" t="s">
        <v>38</v>
      </c>
      <c r="M10" s="5" t="s">
        <v>39</v>
      </c>
      <c r="N10" s="5" t="s">
        <v>17</v>
      </c>
    </row>
    <row r="11" spans="1:14" ht="105">
      <c r="A11" s="21" t="s">
        <v>2</v>
      </c>
      <c r="B11" s="37" t="s">
        <v>169</v>
      </c>
      <c r="C11" s="37" t="s">
        <v>82</v>
      </c>
      <c r="D11" s="37" t="s">
        <v>83</v>
      </c>
      <c r="E11" s="38">
        <v>60</v>
      </c>
      <c r="F11" s="14" t="s">
        <v>84</v>
      </c>
      <c r="G11" s="15" t="s">
        <v>76</v>
      </c>
      <c r="H11" s="15"/>
      <c r="I11" s="15"/>
      <c r="J11" s="16"/>
      <c r="K11" s="15"/>
      <c r="L11" s="15"/>
      <c r="M11" s="15"/>
      <c r="N11" s="17">
        <f>ROUND(L11*ROUND(M11,2),2)</f>
        <v>0</v>
      </c>
    </row>
    <row r="12" spans="1:14" ht="30">
      <c r="A12" s="21" t="s">
        <v>3</v>
      </c>
      <c r="B12" s="37" t="s">
        <v>85</v>
      </c>
      <c r="C12" s="37" t="s">
        <v>87</v>
      </c>
      <c r="D12" s="37" t="s">
        <v>74</v>
      </c>
      <c r="E12" s="38">
        <v>7500</v>
      </c>
      <c r="F12" s="14" t="s">
        <v>48</v>
      </c>
      <c r="G12" s="15" t="s">
        <v>76</v>
      </c>
      <c r="H12" s="15"/>
      <c r="I12" s="15"/>
      <c r="J12" s="16"/>
      <c r="K12" s="15"/>
      <c r="L12" s="15"/>
      <c r="M12" s="15"/>
      <c r="N12" s="17">
        <f>ROUND(L12*ROUND(M12,2),2)</f>
        <v>0</v>
      </c>
    </row>
    <row r="13" spans="1:17" ht="45">
      <c r="A13" s="21" t="s">
        <v>4</v>
      </c>
      <c r="B13" s="37" t="s">
        <v>86</v>
      </c>
      <c r="C13" s="37" t="s">
        <v>88</v>
      </c>
      <c r="D13" s="37" t="s">
        <v>89</v>
      </c>
      <c r="E13" s="38">
        <v>30000</v>
      </c>
      <c r="F13" s="14" t="s">
        <v>48</v>
      </c>
      <c r="G13" s="15" t="s">
        <v>76</v>
      </c>
      <c r="H13" s="15"/>
      <c r="I13" s="15"/>
      <c r="J13" s="16"/>
      <c r="K13" s="15"/>
      <c r="L13" s="15"/>
      <c r="M13" s="15"/>
      <c r="N13" s="17">
        <f>ROUND(L13*ROUND(M13,2),2)</f>
        <v>0</v>
      </c>
      <c r="Q13" s="1"/>
    </row>
    <row r="14" ht="15">
      <c r="Q14" s="1"/>
    </row>
    <row r="15" ht="15">
      <c r="Q15" s="1"/>
    </row>
    <row r="16" spans="2:17" ht="15">
      <c r="B16" s="2"/>
      <c r="Q16" s="1"/>
    </row>
    <row r="17" spans="2:17" ht="15">
      <c r="B17" s="2"/>
      <c r="Q17" s="1"/>
    </row>
    <row r="18" spans="2:17" ht="33.75" customHeight="1">
      <c r="B18" s="98"/>
      <c r="C18" s="107"/>
      <c r="D18" s="107"/>
      <c r="E18" s="107"/>
      <c r="F18" s="107"/>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sheetData>
  <sheetProtection/>
  <mergeCells count="3">
    <mergeCell ref="G2:I2"/>
    <mergeCell ref="H6:I6"/>
    <mergeCell ref="B18:F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43"/>
  <sheetViews>
    <sheetView showGridLines="0" zoomScale="93" zoomScaleNormal="93" zoomScalePageLayoutView="80" workbookViewId="0" topLeftCell="A1">
      <selection activeCell="C22" sqref="C22"/>
    </sheetView>
  </sheetViews>
  <sheetFormatPr defaultColWidth="9.00390625" defaultRowHeight="12.75"/>
  <cols>
    <col min="1" max="1" width="5.125" style="1" customWidth="1"/>
    <col min="2" max="2" width="24.75390625" style="1" customWidth="1"/>
    <col min="3" max="3" width="12.125" style="1" customWidth="1"/>
    <col min="4" max="4" width="32.3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4" width="15.2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3</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SUM(N11:N11)</f>
        <v>0</v>
      </c>
      <c r="I6" s="106"/>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4" customFormat="1" ht="73.5" customHeight="1">
      <c r="A10" s="5" t="s">
        <v>45</v>
      </c>
      <c r="B10" s="5" t="s">
        <v>15</v>
      </c>
      <c r="C10" s="5" t="s">
        <v>16</v>
      </c>
      <c r="D10" s="5" t="s">
        <v>71</v>
      </c>
      <c r="E10" s="36" t="s">
        <v>69</v>
      </c>
      <c r="F10" s="14"/>
      <c r="G10" s="5" t="str">
        <f>"Nazwa handlowa /
"&amp;C10&amp;" / 
"&amp;D10</f>
        <v>Nazwa handlowa /
Dawka / 
Postać/ Opakowanie</v>
      </c>
      <c r="H10" s="5" t="s">
        <v>64</v>
      </c>
      <c r="I10" s="5" t="str">
        <f>B10</f>
        <v>Skład</v>
      </c>
      <c r="J10" s="5" t="s">
        <v>65</v>
      </c>
      <c r="K10" s="5" t="s">
        <v>37</v>
      </c>
      <c r="L10" s="5" t="s">
        <v>38</v>
      </c>
      <c r="M10" s="5" t="s">
        <v>39</v>
      </c>
      <c r="N10" s="5" t="s">
        <v>17</v>
      </c>
    </row>
    <row r="11" spans="1:14" ht="51" customHeight="1">
      <c r="A11" s="50" t="s">
        <v>2</v>
      </c>
      <c r="B11" s="51" t="s">
        <v>90</v>
      </c>
      <c r="C11" s="51" t="s">
        <v>91</v>
      </c>
      <c r="D11" s="51" t="s">
        <v>92</v>
      </c>
      <c r="E11" s="52">
        <v>1050</v>
      </c>
      <c r="F11" s="53" t="s">
        <v>48</v>
      </c>
      <c r="G11" s="54" t="s">
        <v>61</v>
      </c>
      <c r="H11" s="54"/>
      <c r="I11" s="54"/>
      <c r="J11" s="55"/>
      <c r="K11" s="54"/>
      <c r="L11" s="54" t="str">
        <f>IF(K11=0,"0,00",IF(K11&gt;0,ROUND(E11/K11,2)))</f>
        <v>0,00</v>
      </c>
      <c r="M11" s="54"/>
      <c r="N11" s="56">
        <f>ROUND(L11*ROUND(M11,2),2)</f>
        <v>0</v>
      </c>
    </row>
    <row r="12" spans="1:14" ht="18" customHeight="1">
      <c r="A12" s="57"/>
      <c r="B12" s="58"/>
      <c r="C12" s="58"/>
      <c r="D12" s="58"/>
      <c r="E12" s="59"/>
      <c r="F12" s="57"/>
      <c r="G12" s="60"/>
      <c r="H12" s="60"/>
      <c r="I12" s="60"/>
      <c r="J12" s="61"/>
      <c r="K12" s="60"/>
      <c r="L12" s="60"/>
      <c r="M12" s="60"/>
      <c r="N12" s="62"/>
    </row>
    <row r="15" ht="15">
      <c r="B15" s="2"/>
    </row>
    <row r="16" spans="2:17" ht="15">
      <c r="B16" s="2"/>
      <c r="Q16" s="1"/>
    </row>
    <row r="17" spans="2:17" ht="35.25" customHeight="1">
      <c r="B17" s="98"/>
      <c r="C17" s="107"/>
      <c r="D17" s="107"/>
      <c r="E17" s="107"/>
      <c r="F17" s="107"/>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sheetData>
  <sheetProtection/>
  <mergeCells count="3">
    <mergeCell ref="G2:I2"/>
    <mergeCell ref="H6:I6"/>
    <mergeCell ref="B17:F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36"/>
  <sheetViews>
    <sheetView showGridLines="0" tabSelected="1" zoomScale="93" zoomScaleNormal="93" zoomScalePageLayoutView="80" workbookViewId="0" topLeftCell="A16">
      <selection activeCell="D17" sqref="D17"/>
    </sheetView>
  </sheetViews>
  <sheetFormatPr defaultColWidth="9.00390625" defaultRowHeight="12.75"/>
  <cols>
    <col min="1" max="1" width="5.125" style="1" customWidth="1"/>
    <col min="2" max="2" width="28.75390625" style="1" customWidth="1"/>
    <col min="3" max="3" width="25.75390625" style="1" customWidth="1"/>
    <col min="4" max="4" width="22.8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4" width="15.2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4</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SUM(N11:N17)</f>
        <v>0</v>
      </c>
      <c r="I6" s="106"/>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4" customFormat="1" ht="96.75" customHeight="1">
      <c r="A10" s="5" t="s">
        <v>45</v>
      </c>
      <c r="B10" s="5" t="s">
        <v>15</v>
      </c>
      <c r="C10" s="5" t="s">
        <v>16</v>
      </c>
      <c r="D10" s="5" t="s">
        <v>72</v>
      </c>
      <c r="E10" s="36" t="s">
        <v>69</v>
      </c>
      <c r="F10" s="14"/>
      <c r="G10" s="5" t="str">
        <f>"Nazwa handlowa /
"&amp;C10&amp;" / 
"&amp;D10</f>
        <v>Nazwa handlowa /
Dawka / 
Postać/Opakowanie</v>
      </c>
      <c r="H10" s="5" t="s">
        <v>136</v>
      </c>
      <c r="I10" s="5" t="str">
        <f>B10</f>
        <v>Skład</v>
      </c>
      <c r="J10" s="5" t="s">
        <v>137</v>
      </c>
      <c r="K10" s="5" t="s">
        <v>37</v>
      </c>
      <c r="L10" s="5" t="s">
        <v>38</v>
      </c>
      <c r="M10" s="5" t="s">
        <v>39</v>
      </c>
      <c r="N10" s="5" t="s">
        <v>17</v>
      </c>
    </row>
    <row r="11" spans="1:14" ht="180.75" customHeight="1">
      <c r="A11" s="21" t="s">
        <v>2</v>
      </c>
      <c r="B11" s="37" t="s">
        <v>170</v>
      </c>
      <c r="C11" s="37" t="s">
        <v>93</v>
      </c>
      <c r="D11" s="37" t="s">
        <v>94</v>
      </c>
      <c r="E11" s="38">
        <v>300</v>
      </c>
      <c r="F11" s="14" t="s">
        <v>48</v>
      </c>
      <c r="G11" s="15" t="s">
        <v>61</v>
      </c>
      <c r="H11" s="15"/>
      <c r="I11" s="15"/>
      <c r="J11" s="16"/>
      <c r="K11" s="15"/>
      <c r="L11" s="15" t="str">
        <f aca="true" t="shared" si="0" ref="L11:L17">IF(K11=0,"0,00",IF(K11&gt;0,ROUND(E11/K11,2)))</f>
        <v>0,00</v>
      </c>
      <c r="M11" s="15"/>
      <c r="N11" s="17">
        <f aca="true" t="shared" si="1" ref="N11:N17">ROUND(L11*ROUND(M11,2),2)</f>
        <v>0</v>
      </c>
    </row>
    <row r="12" spans="1:14" ht="301.5" customHeight="1">
      <c r="A12" s="21" t="s">
        <v>3</v>
      </c>
      <c r="B12" s="37" t="s">
        <v>95</v>
      </c>
      <c r="C12" s="37" t="s">
        <v>96</v>
      </c>
      <c r="D12" s="37" t="s">
        <v>97</v>
      </c>
      <c r="E12" s="38">
        <v>50</v>
      </c>
      <c r="F12" s="14" t="s">
        <v>48</v>
      </c>
      <c r="G12" s="15" t="s">
        <v>61</v>
      </c>
      <c r="H12" s="15"/>
      <c r="I12" s="15"/>
      <c r="J12" s="16"/>
      <c r="K12" s="15"/>
      <c r="L12" s="15" t="str">
        <f t="shared" si="0"/>
        <v>0,00</v>
      </c>
      <c r="M12" s="15"/>
      <c r="N12" s="17">
        <f t="shared" si="1"/>
        <v>0</v>
      </c>
    </row>
    <row r="13" spans="1:17" ht="48.75" customHeight="1">
      <c r="A13" s="21" t="s">
        <v>4</v>
      </c>
      <c r="B13" s="37" t="s">
        <v>98</v>
      </c>
      <c r="C13" s="37" t="s">
        <v>99</v>
      </c>
      <c r="D13" s="37" t="s">
        <v>100</v>
      </c>
      <c r="E13" s="38">
        <v>80</v>
      </c>
      <c r="F13" s="14" t="s">
        <v>48</v>
      </c>
      <c r="G13" s="15" t="s">
        <v>61</v>
      </c>
      <c r="H13" s="15"/>
      <c r="I13" s="15"/>
      <c r="J13" s="16"/>
      <c r="K13" s="15"/>
      <c r="L13" s="15" t="str">
        <f t="shared" si="0"/>
        <v>0,00</v>
      </c>
      <c r="M13" s="15"/>
      <c r="N13" s="17">
        <f t="shared" si="1"/>
        <v>0</v>
      </c>
      <c r="Q13" s="1"/>
    </row>
    <row r="14" spans="1:14" s="2" customFormat="1" ht="45">
      <c r="A14" s="21" t="s">
        <v>5</v>
      </c>
      <c r="B14" s="37" t="s">
        <v>101</v>
      </c>
      <c r="C14" s="37" t="s">
        <v>102</v>
      </c>
      <c r="D14" s="37" t="s">
        <v>74</v>
      </c>
      <c r="E14" s="38">
        <v>10000</v>
      </c>
      <c r="F14" s="14" t="s">
        <v>48</v>
      </c>
      <c r="G14" s="15" t="s">
        <v>61</v>
      </c>
      <c r="H14" s="15"/>
      <c r="I14" s="15"/>
      <c r="J14" s="16"/>
      <c r="K14" s="15"/>
      <c r="L14" s="15" t="str">
        <f t="shared" si="0"/>
        <v>0,00</v>
      </c>
      <c r="M14" s="15"/>
      <c r="N14" s="17">
        <f t="shared" si="1"/>
        <v>0</v>
      </c>
    </row>
    <row r="15" spans="1:14" s="2" customFormat="1" ht="63.75" customHeight="1">
      <c r="A15" s="21" t="s">
        <v>40</v>
      </c>
      <c r="B15" s="37" t="s">
        <v>103</v>
      </c>
      <c r="C15" s="37" t="s">
        <v>104</v>
      </c>
      <c r="D15" s="37" t="s">
        <v>105</v>
      </c>
      <c r="E15" s="38">
        <v>50</v>
      </c>
      <c r="F15" s="14" t="s">
        <v>48</v>
      </c>
      <c r="G15" s="15" t="s">
        <v>61</v>
      </c>
      <c r="H15" s="15"/>
      <c r="I15" s="15"/>
      <c r="J15" s="16"/>
      <c r="K15" s="15"/>
      <c r="L15" s="15" t="str">
        <f t="shared" si="0"/>
        <v>0,00</v>
      </c>
      <c r="M15" s="15"/>
      <c r="N15" s="17">
        <f t="shared" si="1"/>
        <v>0</v>
      </c>
    </row>
    <row r="16" spans="1:14" s="2" customFormat="1" ht="60">
      <c r="A16" s="21" t="s">
        <v>47</v>
      </c>
      <c r="B16" s="37" t="s">
        <v>106</v>
      </c>
      <c r="C16" s="37" t="s">
        <v>107</v>
      </c>
      <c r="D16" s="37" t="s">
        <v>108</v>
      </c>
      <c r="E16" s="38">
        <v>100</v>
      </c>
      <c r="F16" s="14" t="s">
        <v>48</v>
      </c>
      <c r="G16" s="15" t="s">
        <v>61</v>
      </c>
      <c r="H16" s="15"/>
      <c r="I16" s="15"/>
      <c r="J16" s="16"/>
      <c r="K16" s="15"/>
      <c r="L16" s="15" t="str">
        <f t="shared" si="0"/>
        <v>0,00</v>
      </c>
      <c r="M16" s="15"/>
      <c r="N16" s="17">
        <f t="shared" si="1"/>
        <v>0</v>
      </c>
    </row>
    <row r="17" spans="1:14" s="2" customFormat="1" ht="51" customHeight="1">
      <c r="A17" s="21" t="s">
        <v>6</v>
      </c>
      <c r="B17" s="37" t="s">
        <v>109</v>
      </c>
      <c r="C17" s="37" t="s">
        <v>110</v>
      </c>
      <c r="D17" s="37" t="s">
        <v>175</v>
      </c>
      <c r="E17" s="38">
        <v>300</v>
      </c>
      <c r="F17" s="14" t="s">
        <v>48</v>
      </c>
      <c r="G17" s="15" t="s">
        <v>61</v>
      </c>
      <c r="H17" s="15"/>
      <c r="I17" s="15"/>
      <c r="J17" s="16"/>
      <c r="K17" s="15"/>
      <c r="L17" s="15" t="str">
        <f t="shared" si="0"/>
        <v>0,00</v>
      </c>
      <c r="M17" s="15"/>
      <c r="N17" s="17">
        <f t="shared" si="1"/>
        <v>0</v>
      </c>
    </row>
    <row r="18" s="2" customFormat="1" ht="15">
      <c r="E18" s="41"/>
    </row>
    <row r="19" spans="2:5" s="2" customFormat="1" ht="15">
      <c r="B19" s="2" t="s">
        <v>134</v>
      </c>
      <c r="E19" s="41"/>
    </row>
    <row r="20" s="2" customFormat="1" ht="15">
      <c r="E20" s="41"/>
    </row>
    <row r="21" s="2" customFormat="1" ht="15">
      <c r="E21" s="41"/>
    </row>
    <row r="22" s="2" customFormat="1" ht="15">
      <c r="E22" s="41"/>
    </row>
    <row r="23" s="2" customFormat="1" ht="15">
      <c r="E23" s="41"/>
    </row>
    <row r="24" s="2" customFormat="1" ht="15">
      <c r="E24" s="41"/>
    </row>
    <row r="25" s="2" customFormat="1" ht="15">
      <c r="E25" s="41"/>
    </row>
    <row r="26" s="2" customFormat="1" ht="15">
      <c r="E26" s="41"/>
    </row>
    <row r="27" s="2" customFormat="1" ht="15">
      <c r="E27" s="41"/>
    </row>
    <row r="28" s="2" customFormat="1" ht="15">
      <c r="E28" s="41"/>
    </row>
    <row r="29" s="2" customFormat="1" ht="15">
      <c r="E29" s="41"/>
    </row>
    <row r="30" s="2" customFormat="1" ht="15">
      <c r="E30" s="41"/>
    </row>
    <row r="31" s="2" customFormat="1" ht="15">
      <c r="E31" s="41"/>
    </row>
    <row r="32" s="2" customFormat="1" ht="15">
      <c r="E32" s="41"/>
    </row>
    <row r="33" s="2" customFormat="1" ht="15">
      <c r="E33" s="41"/>
    </row>
    <row r="34" ht="15">
      <c r="Q34" s="1"/>
    </row>
    <row r="35" ht="15">
      <c r="Q35" s="1"/>
    </row>
    <row r="36" ht="15">
      <c r="Q36"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T71"/>
  <sheetViews>
    <sheetView showGridLines="0" zoomScale="93" zoomScaleNormal="93" zoomScalePageLayoutView="85" workbookViewId="0" topLeftCell="A1">
      <selection activeCell="B5" sqref="B5"/>
    </sheetView>
  </sheetViews>
  <sheetFormatPr defaultColWidth="9.00390625" defaultRowHeight="12.75"/>
  <cols>
    <col min="1" max="1" width="5.125" style="1" customWidth="1"/>
    <col min="2" max="2" width="21.25390625" style="1" customWidth="1"/>
    <col min="3" max="3" width="18.00390625" style="1" customWidth="1"/>
    <col min="4" max="4" width="22.3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4" width="15.2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5</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SUM(N11:N11)</f>
        <v>0</v>
      </c>
      <c r="I6" s="106"/>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4" customFormat="1" ht="73.5" customHeight="1">
      <c r="A10" s="5" t="s">
        <v>45</v>
      </c>
      <c r="B10" s="5" t="s">
        <v>15</v>
      </c>
      <c r="C10" s="5" t="s">
        <v>16</v>
      </c>
      <c r="D10" s="5" t="s">
        <v>60</v>
      </c>
      <c r="E10" s="36" t="s">
        <v>69</v>
      </c>
      <c r="F10" s="14"/>
      <c r="G10" s="5" t="str">
        <f>"Nazwa handlowa /
"&amp;C10&amp;" / 
"&amp;D10</f>
        <v>Nazwa handlowa /
Dawka / 
Postać /Opakowanie</v>
      </c>
      <c r="H10" s="5" t="s">
        <v>64</v>
      </c>
      <c r="I10" s="5" t="str">
        <f>B10</f>
        <v>Skład</v>
      </c>
      <c r="J10" s="5" t="s">
        <v>65</v>
      </c>
      <c r="K10" s="5" t="s">
        <v>37</v>
      </c>
      <c r="L10" s="5" t="s">
        <v>38</v>
      </c>
      <c r="M10" s="5" t="s">
        <v>39</v>
      </c>
      <c r="N10" s="5" t="s">
        <v>17</v>
      </c>
    </row>
    <row r="11" spans="1:14" ht="53.25" customHeight="1">
      <c r="A11" s="21" t="s">
        <v>2</v>
      </c>
      <c r="B11" s="37" t="s">
        <v>111</v>
      </c>
      <c r="C11" s="37" t="s">
        <v>112</v>
      </c>
      <c r="D11" s="37" t="s">
        <v>113</v>
      </c>
      <c r="E11" s="38">
        <v>1500</v>
      </c>
      <c r="F11" s="14" t="s">
        <v>48</v>
      </c>
      <c r="G11" s="15" t="s">
        <v>61</v>
      </c>
      <c r="H11" s="15"/>
      <c r="I11" s="15"/>
      <c r="J11" s="16"/>
      <c r="K11" s="15"/>
      <c r="L11" s="15" t="str">
        <f>IF(K11=0,"0,00",IF(K11&gt;0,ROUND(E11/K11,2)))</f>
        <v>0,00</v>
      </c>
      <c r="M11" s="15"/>
      <c r="N11" s="17">
        <f>ROUND(L11*ROUND(M11,2),2)</f>
        <v>0</v>
      </c>
    </row>
    <row r="12" ht="15">
      <c r="Q12" s="1"/>
    </row>
    <row r="13" ht="15">
      <c r="Q13" s="1"/>
    </row>
    <row r="14" spans="2:17" ht="15">
      <c r="B14" s="2"/>
      <c r="Q14" s="1"/>
    </row>
    <row r="15" spans="2:17" ht="33" customHeight="1">
      <c r="B15" s="98"/>
      <c r="C15" s="107"/>
      <c r="D15" s="107"/>
      <c r="E15" s="107"/>
      <c r="F15" s="107"/>
      <c r="Q15" s="1"/>
    </row>
    <row r="16" spans="2:17" ht="15">
      <c r="B16" s="2"/>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sheetData>
  <sheetProtection/>
  <mergeCells count="3">
    <mergeCell ref="G2:I2"/>
    <mergeCell ref="H6:I6"/>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82"/>
  <sheetViews>
    <sheetView showGridLines="0" zoomScale="93" zoomScaleNormal="93" zoomScalePageLayoutView="85" workbookViewId="0" topLeftCell="A1">
      <selection activeCell="D22" sqref="D22"/>
    </sheetView>
  </sheetViews>
  <sheetFormatPr defaultColWidth="9.00390625" defaultRowHeight="12.75"/>
  <cols>
    <col min="1" max="1" width="5.125" style="1" customWidth="1"/>
    <col min="2" max="2" width="18.00390625" style="1" customWidth="1"/>
    <col min="3" max="3" width="24.125" style="1" customWidth="1"/>
    <col min="4" max="4" width="24.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19.875" style="1" customWidth="1"/>
    <col min="11" max="11" width="0.2421875" style="1" hidden="1" customWidth="1"/>
    <col min="12" max="14" width="15.25390625" style="1" customWidth="1"/>
    <col min="15" max="15" width="12.37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6</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SUM(N11:N11)</f>
        <v>0</v>
      </c>
      <c r="I6" s="106"/>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M8" s="75"/>
      <c r="N8" s="75"/>
      <c r="O8" s="75"/>
      <c r="P8" s="75"/>
      <c r="Q8" s="1"/>
    </row>
    <row r="9" spans="2:17" ht="15">
      <c r="B9" s="4"/>
      <c r="Q9" s="1"/>
    </row>
    <row r="10" spans="1:15" s="4" customFormat="1" ht="73.5" customHeight="1">
      <c r="A10" s="5" t="s">
        <v>45</v>
      </c>
      <c r="B10" s="5" t="s">
        <v>15</v>
      </c>
      <c r="C10" s="5" t="s">
        <v>16</v>
      </c>
      <c r="D10" s="5" t="s">
        <v>71</v>
      </c>
      <c r="E10" s="36" t="s">
        <v>69</v>
      </c>
      <c r="F10" s="14"/>
      <c r="G10" s="5" t="str">
        <f>"Nazwa handlowa /
"&amp;C10&amp;" / 
"&amp;D10</f>
        <v>Nazwa handlowa /
Dawka / 
Postać/ Opakowanie</v>
      </c>
      <c r="H10" s="5" t="s">
        <v>64</v>
      </c>
      <c r="I10" s="5" t="str">
        <f>B10</f>
        <v>Skład</v>
      </c>
      <c r="J10" s="5" t="s">
        <v>65</v>
      </c>
      <c r="K10" s="5"/>
      <c r="L10" s="5" t="s">
        <v>37</v>
      </c>
      <c r="M10" s="5" t="s">
        <v>38</v>
      </c>
      <c r="N10" s="5" t="s">
        <v>39</v>
      </c>
      <c r="O10" s="5" t="s">
        <v>17</v>
      </c>
    </row>
    <row r="11" spans="1:15" ht="63" customHeight="1">
      <c r="A11" s="21" t="s">
        <v>2</v>
      </c>
      <c r="B11" s="42" t="s">
        <v>168</v>
      </c>
      <c r="C11" s="37" t="s">
        <v>114</v>
      </c>
      <c r="D11" s="37" t="s">
        <v>115</v>
      </c>
      <c r="E11" s="38">
        <v>900</v>
      </c>
      <c r="F11" s="14" t="s">
        <v>48</v>
      </c>
      <c r="G11" s="15" t="s">
        <v>75</v>
      </c>
      <c r="H11" s="15"/>
      <c r="I11" s="15"/>
      <c r="J11" s="54" t="s">
        <v>76</v>
      </c>
      <c r="K11" s="54"/>
      <c r="L11" s="54"/>
      <c r="M11" s="54"/>
      <c r="N11" s="54"/>
      <c r="O11" s="56">
        <f>ROUND(M11*ROUND(N11,2),2)</f>
        <v>0</v>
      </c>
    </row>
    <row r="12" spans="10:17" ht="15">
      <c r="J12" s="57"/>
      <c r="K12" s="57"/>
      <c r="L12" s="60"/>
      <c r="M12" s="60"/>
      <c r="N12" s="60"/>
      <c r="O12" s="62"/>
      <c r="Q12" s="1"/>
    </row>
    <row r="13" spans="2:17" ht="30">
      <c r="B13" s="1" t="s">
        <v>116</v>
      </c>
      <c r="Q13" s="1"/>
    </row>
    <row r="14" s="2" customFormat="1" ht="15">
      <c r="E14" s="41"/>
    </row>
    <row r="15" spans="2:6" s="2" customFormat="1" ht="32.25" customHeight="1">
      <c r="B15" s="98"/>
      <c r="C15" s="107"/>
      <c r="D15" s="107"/>
      <c r="E15" s="107"/>
      <c r="F15" s="107"/>
    </row>
    <row r="16" s="2" customFormat="1" ht="15">
      <c r="E16" s="4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row r="82" ht="15">
      <c r="Q82" s="1"/>
    </row>
  </sheetData>
  <sheetProtection/>
  <mergeCells count="3">
    <mergeCell ref="G2:I2"/>
    <mergeCell ref="H6:I6"/>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77"/>
  <sheetViews>
    <sheetView showGridLines="0" zoomScale="93" zoomScaleNormal="93" zoomScalePageLayoutView="85" workbookViewId="0" topLeftCell="A1">
      <selection activeCell="H31" sqref="H31"/>
    </sheetView>
  </sheetViews>
  <sheetFormatPr defaultColWidth="9.00390625" defaultRowHeight="12.75"/>
  <cols>
    <col min="1" max="1" width="5.125" style="1" customWidth="1"/>
    <col min="2" max="2" width="23.625" style="1" customWidth="1"/>
    <col min="3" max="3" width="13.00390625" style="1" customWidth="1"/>
    <col min="4" max="4" width="20.8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4" width="15.25390625" style="1" customWidth="1"/>
    <col min="15" max="15" width="9.37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7</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SUM(N11:N11)</f>
        <v>0</v>
      </c>
      <c r="I6" s="106"/>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75"/>
      <c r="M8" s="75"/>
      <c r="N8" s="75"/>
      <c r="O8" s="75"/>
      <c r="Q8" s="1"/>
    </row>
    <row r="9" spans="2:17" ht="15">
      <c r="B9" s="4"/>
      <c r="Q9" s="1"/>
    </row>
    <row r="10" spans="1:14" s="4" customFormat="1" ht="104.25" customHeight="1">
      <c r="A10" s="5" t="s">
        <v>45</v>
      </c>
      <c r="B10" s="5" t="s">
        <v>15</v>
      </c>
      <c r="C10" s="5" t="s">
        <v>16</v>
      </c>
      <c r="D10" s="5" t="s">
        <v>60</v>
      </c>
      <c r="E10" s="36" t="s">
        <v>69</v>
      </c>
      <c r="F10" s="14"/>
      <c r="G10" s="5" t="str">
        <f>"Nazwa handlowa /
"&amp;C10&amp;" / 
"&amp;D10</f>
        <v>Nazwa handlowa /
Dawka / 
Postać /Opakowanie</v>
      </c>
      <c r="H10" s="5" t="s">
        <v>64</v>
      </c>
      <c r="I10" s="5" t="str">
        <f>B10</f>
        <v>Skład</v>
      </c>
      <c r="J10" s="5" t="s">
        <v>65</v>
      </c>
      <c r="K10" s="5" t="s">
        <v>37</v>
      </c>
      <c r="L10" s="65" t="s">
        <v>163</v>
      </c>
      <c r="M10" s="65" t="s">
        <v>164</v>
      </c>
      <c r="N10" s="5" t="s">
        <v>17</v>
      </c>
    </row>
    <row r="11" spans="1:14" ht="45">
      <c r="A11" s="21" t="s">
        <v>2</v>
      </c>
      <c r="B11" s="37" t="s">
        <v>117</v>
      </c>
      <c r="C11" s="37" t="s">
        <v>119</v>
      </c>
      <c r="D11" s="37" t="s">
        <v>120</v>
      </c>
      <c r="E11" s="38">
        <v>300</v>
      </c>
      <c r="F11" s="14" t="s">
        <v>118</v>
      </c>
      <c r="G11" s="15" t="s">
        <v>61</v>
      </c>
      <c r="H11" s="15"/>
      <c r="I11" s="15"/>
      <c r="J11" s="16"/>
      <c r="K11" s="15"/>
      <c r="L11" s="15"/>
      <c r="M11" s="15"/>
      <c r="N11" s="17">
        <f>ROUND(L11*ROUND(M11,2),2)</f>
        <v>0</v>
      </c>
    </row>
    <row r="12" spans="1:14" ht="15">
      <c r="A12" s="9"/>
      <c r="B12" s="45"/>
      <c r="C12" s="45"/>
      <c r="D12" s="45"/>
      <c r="E12" s="46"/>
      <c r="F12" s="9"/>
      <c r="G12" s="47"/>
      <c r="H12" s="47"/>
      <c r="I12" s="47"/>
      <c r="J12" s="48"/>
      <c r="K12" s="47"/>
      <c r="L12" s="47"/>
      <c r="M12" s="47"/>
      <c r="N12" s="49"/>
    </row>
    <row r="13" spans="1:17" ht="15">
      <c r="A13" s="9"/>
      <c r="B13" s="45"/>
      <c r="C13" s="45"/>
      <c r="D13" s="45"/>
      <c r="E13" s="46"/>
      <c r="F13" s="9"/>
      <c r="G13" s="47"/>
      <c r="H13" s="47"/>
      <c r="I13" s="47"/>
      <c r="J13" s="48"/>
      <c r="K13" s="47"/>
      <c r="L13" s="47"/>
      <c r="M13" s="47"/>
      <c r="N13" s="49"/>
      <c r="Q13" s="1"/>
    </row>
    <row r="14" s="2" customFormat="1" ht="15">
      <c r="E14" s="41"/>
    </row>
    <row r="15" s="2" customFormat="1" ht="15">
      <c r="E15" s="41"/>
    </row>
    <row r="16" s="2" customFormat="1" ht="15">
      <c r="E16" s="41"/>
    </row>
    <row r="17" spans="2:17" ht="15">
      <c r="B17" s="2"/>
      <c r="Q17" s="1"/>
    </row>
    <row r="18" spans="2:17" ht="34.5" customHeight="1">
      <c r="B18" s="98"/>
      <c r="C18" s="107"/>
      <c r="D18" s="107"/>
      <c r="E18" s="107"/>
      <c r="F18" s="107"/>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sheetData>
  <sheetProtection/>
  <mergeCells count="3">
    <mergeCell ref="G2:I2"/>
    <mergeCell ref="H6:I6"/>
    <mergeCell ref="B18:F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86"/>
  <sheetViews>
    <sheetView showGridLines="0" zoomScale="93" zoomScaleNormal="93" zoomScalePageLayoutView="80" workbookViewId="0" topLeftCell="A1">
      <selection activeCell="K11" sqref="K11"/>
    </sheetView>
  </sheetViews>
  <sheetFormatPr defaultColWidth="9.00390625" defaultRowHeight="12.75"/>
  <cols>
    <col min="1" max="1" width="5.125" style="1" customWidth="1"/>
    <col min="2" max="2" width="23.00390625" style="1" customWidth="1"/>
    <col min="3" max="3" width="19.125" style="1" customWidth="1"/>
    <col min="4" max="4" width="21.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hidden="1" customWidth="1"/>
    <col min="11" max="14" width="15.2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8</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SUM(N11:N11)</f>
        <v>0</v>
      </c>
      <c r="I6" s="106"/>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4" customFormat="1" ht="73.5" customHeight="1">
      <c r="A10" s="5" t="s">
        <v>45</v>
      </c>
      <c r="B10" s="5" t="s">
        <v>15</v>
      </c>
      <c r="C10" s="5" t="s">
        <v>16</v>
      </c>
      <c r="D10" s="5" t="s">
        <v>60</v>
      </c>
      <c r="E10" s="36" t="s">
        <v>69</v>
      </c>
      <c r="F10" s="14"/>
      <c r="G10" s="5" t="str">
        <f>"Nazwa handlowa /
"&amp;C10&amp;" / 
"&amp;D10</f>
        <v>Nazwa handlowa /
Dawka / 
Postać /Opakowanie</v>
      </c>
      <c r="H10" s="5" t="s">
        <v>64</v>
      </c>
      <c r="I10" s="5" t="str">
        <f>B10</f>
        <v>Skład</v>
      </c>
      <c r="J10" s="68" t="s">
        <v>65</v>
      </c>
      <c r="K10" s="5" t="s">
        <v>165</v>
      </c>
      <c r="L10" s="5" t="s">
        <v>38</v>
      </c>
      <c r="M10" s="5" t="s">
        <v>39</v>
      </c>
      <c r="N10" s="5" t="s">
        <v>17</v>
      </c>
    </row>
    <row r="11" spans="1:14" ht="45">
      <c r="A11" s="50" t="s">
        <v>2</v>
      </c>
      <c r="B11" s="51" t="s">
        <v>121</v>
      </c>
      <c r="C11" s="51" t="s">
        <v>122</v>
      </c>
      <c r="D11" s="51" t="s">
        <v>123</v>
      </c>
      <c r="E11" s="52">
        <v>10</v>
      </c>
      <c r="F11" s="53" t="s">
        <v>124</v>
      </c>
      <c r="G11" s="54" t="s">
        <v>61</v>
      </c>
      <c r="H11" s="54"/>
      <c r="I11" s="54"/>
      <c r="J11" s="55"/>
      <c r="K11" s="54"/>
      <c r="L11" s="54" t="str">
        <f>IF(K11=0,"0,00",IF(K11&gt;0,ROUND(E11/K11,2)))</f>
        <v>0,00</v>
      </c>
      <c r="M11" s="54"/>
      <c r="N11" s="56">
        <f>ROUND(L11*ROUND(M11,2),2)</f>
        <v>0</v>
      </c>
    </row>
    <row r="12" spans="1:14" ht="15">
      <c r="A12" s="57"/>
      <c r="B12" s="58"/>
      <c r="C12" s="58"/>
      <c r="D12" s="58"/>
      <c r="E12" s="59"/>
      <c r="F12" s="57"/>
      <c r="G12" s="60"/>
      <c r="H12" s="60"/>
      <c r="I12" s="60"/>
      <c r="J12" s="61"/>
      <c r="K12" s="60"/>
      <c r="L12" s="60"/>
      <c r="M12" s="60"/>
      <c r="N12" s="62"/>
    </row>
    <row r="13" ht="15">
      <c r="Q13" s="1"/>
    </row>
    <row r="14" s="2" customFormat="1" ht="15">
      <c r="E14" s="41"/>
    </row>
    <row r="15" s="2" customFormat="1" ht="15">
      <c r="E15" s="41"/>
    </row>
    <row r="16" spans="2:6" s="2" customFormat="1" ht="33" customHeight="1">
      <c r="B16" s="99"/>
      <c r="C16" s="107"/>
      <c r="D16" s="107"/>
      <c r="E16" s="107"/>
      <c r="F16" s="107"/>
    </row>
    <row r="17" spans="2:17" ht="37.5" customHeight="1">
      <c r="B17" s="98"/>
      <c r="C17" s="107"/>
      <c r="D17" s="107"/>
      <c r="E17" s="107"/>
      <c r="F17" s="107"/>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row r="82" ht="15">
      <c r="Q82" s="1"/>
    </row>
    <row r="83" ht="15">
      <c r="Q83" s="1"/>
    </row>
    <row r="84" ht="15">
      <c r="Q84" s="1"/>
    </row>
    <row r="85" ht="15">
      <c r="Q85" s="1"/>
    </row>
    <row r="86" ht="15">
      <c r="Q86" s="1"/>
    </row>
  </sheetData>
  <sheetProtection/>
  <mergeCells count="4">
    <mergeCell ref="G2:I2"/>
    <mergeCell ref="H6:I6"/>
    <mergeCell ref="B16:F16"/>
    <mergeCell ref="B17:F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Arletta Jędrasiewicz</cp:lastModifiedBy>
  <cp:lastPrinted>2018-06-06T05:55:17Z</cp:lastPrinted>
  <dcterms:created xsi:type="dcterms:W3CDTF">2003-05-16T10:10:29Z</dcterms:created>
  <dcterms:modified xsi:type="dcterms:W3CDTF">2018-06-11T09:44:05Z</dcterms:modified>
  <cp:category/>
  <cp:version/>
  <cp:contentType/>
  <cp:contentStatus/>
</cp:coreProperties>
</file>