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20" firstSheet="14" activeTab="29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  <sheet name="część (35)" sheetId="36" r:id="rId36"/>
    <sheet name="część (36)" sheetId="37" r:id="rId37"/>
    <sheet name="część (37)" sheetId="38" r:id="rId38"/>
    <sheet name="część (38)" sheetId="39" r:id="rId39"/>
    <sheet name="część (39)" sheetId="40" r:id="rId40"/>
    <sheet name="część (40)" sheetId="41" r:id="rId41"/>
    <sheet name="część (41)" sheetId="42" r:id="rId42"/>
    <sheet name="część (42)" sheetId="43" r:id="rId43"/>
    <sheet name="część (43)" sheetId="44" r:id="rId44"/>
    <sheet name="część (44)" sheetId="45" r:id="rId45"/>
    <sheet name="część (45)" sheetId="46" r:id="rId46"/>
    <sheet name="część (46)" sheetId="47" r:id="rId47"/>
    <sheet name="część (47)" sheetId="48" r:id="rId48"/>
    <sheet name="część (48)" sheetId="49" r:id="rId49"/>
    <sheet name="część (49)" sheetId="50" r:id="rId50"/>
    <sheet name="część (50)" sheetId="51" r:id="rId51"/>
    <sheet name="część (51)" sheetId="52" r:id="rId52"/>
    <sheet name="część (52)" sheetId="53" r:id="rId53"/>
    <sheet name="część (53)" sheetId="54" r:id="rId54"/>
    <sheet name="część (54)" sheetId="55" r:id="rId55"/>
    <sheet name="część (55)" sheetId="56" r:id="rId56"/>
    <sheet name="część (56)" sheetId="57" r:id="rId57"/>
    <sheet name="część (57)" sheetId="58" r:id="rId58"/>
    <sheet name="część (58)" sheetId="59" r:id="rId59"/>
    <sheet name="część (59)" sheetId="60" r:id="rId60"/>
    <sheet name="część (60)" sheetId="61" r:id="rId61"/>
    <sheet name="część (61)" sheetId="62" r:id="rId62"/>
    <sheet name="część (62)" sheetId="63" r:id="rId63"/>
    <sheet name="część (63)" sheetId="64" r:id="rId64"/>
    <sheet name="część (64)" sheetId="65" r:id="rId65"/>
    <sheet name="część (65)" sheetId="66" r:id="rId66"/>
    <sheet name="część (66)" sheetId="67" r:id="rId67"/>
    <sheet name="część (67)" sheetId="68" r:id="rId68"/>
    <sheet name="część (68)" sheetId="69" r:id="rId69"/>
    <sheet name="część (69)" sheetId="70" r:id="rId70"/>
    <sheet name="część (71)" sheetId="71" r:id="rId71"/>
    <sheet name="część (70)" sheetId="72" r:id="rId72"/>
    <sheet name="część (72)" sheetId="73" r:id="rId73"/>
    <sheet name="część (73)" sheetId="74" r:id="rId74"/>
    <sheet name="część (74)" sheetId="75" r:id="rId75"/>
    <sheet name="część (75)" sheetId="76" r:id="rId76"/>
    <sheet name="część (76)" sheetId="77" r:id="rId77"/>
    <sheet name="część (77)" sheetId="78" r:id="rId78"/>
    <sheet name="część (78)" sheetId="79" r:id="rId79"/>
    <sheet name="część (79)" sheetId="80" r:id="rId80"/>
    <sheet name="część (80)" sheetId="81" r:id="rId81"/>
    <sheet name="Arkusz3" sheetId="82" state="hidden" r:id="rId82"/>
  </sheets>
  <definedNames>
    <definedName name="_xlnm.Print_Area" localSheetId="1">'część (1)'!$A$1:$N$13</definedName>
    <definedName name="_xlnm.Print_Area" localSheetId="10">'część (10)'!$A$1:$N$13</definedName>
    <definedName name="_xlnm.Print_Area" localSheetId="12">'część (12)'!$A$1:$N$15</definedName>
    <definedName name="_xlnm.Print_Area" localSheetId="13">'część (13)'!$A$1:$N$14</definedName>
    <definedName name="_xlnm.Print_Area" localSheetId="14">'część (14)'!$A$1:$N$12</definedName>
    <definedName name="_xlnm.Print_Area" localSheetId="15">'część (15)'!$A$1:$N$12</definedName>
    <definedName name="_xlnm.Print_Area" localSheetId="16">'część (16)'!$A$1:$O$12</definedName>
    <definedName name="_xlnm.Print_Area" localSheetId="17">'część (17)'!$A$1:$O$25</definedName>
    <definedName name="_xlnm.Print_Area" localSheetId="2">'część (2)'!$A$1:$N$16</definedName>
    <definedName name="_xlnm.Print_Area" localSheetId="20">'część (20)'!$A$1:$N$14</definedName>
    <definedName name="_xlnm.Print_Area" localSheetId="21">'część (21)'!$A$1:$N$80</definedName>
    <definedName name="_xlnm.Print_Area" localSheetId="22">'część (22)'!$A$1:$N$15</definedName>
    <definedName name="_xlnm.Print_Area" localSheetId="23">'część (23)'!$A$1:$N$16</definedName>
    <definedName name="_xlnm.Print_Area" localSheetId="25">'część (25)'!$A$1:$N$26</definedName>
    <definedName name="_xlnm.Print_Area" localSheetId="26">'część (26)'!$A$1:$N$37</definedName>
    <definedName name="_xlnm.Print_Area" localSheetId="27">'część (27)'!$A$1:$N$16</definedName>
    <definedName name="_xlnm.Print_Area" localSheetId="28">'część (28)'!$A$1:$N$14</definedName>
    <definedName name="_xlnm.Print_Area" localSheetId="3">'część (3)'!$A$1:$N$18</definedName>
    <definedName name="_xlnm.Print_Area" localSheetId="30">'część (30)'!$A$1:$N$15</definedName>
    <definedName name="_xlnm.Print_Area" localSheetId="34">'część (34)'!$A$1:$N$21</definedName>
    <definedName name="_xlnm.Print_Area" localSheetId="35">'część (35)'!$A$1:$O$15</definedName>
    <definedName name="_xlnm.Print_Area" localSheetId="37">'część (37)'!$A$1:$N$14</definedName>
    <definedName name="_xlnm.Print_Area" localSheetId="38">'część (38)'!$A$1:$N$19</definedName>
    <definedName name="_xlnm.Print_Area" localSheetId="4">'część (4)'!$A$1:$O$18</definedName>
    <definedName name="_xlnm.Print_Area" localSheetId="5">'część (5)'!$A$1:$N$15</definedName>
    <definedName name="_xlnm.Print_Area" localSheetId="51">'część (51)'!$A$1:$O$18</definedName>
    <definedName name="_xlnm.Print_Area" localSheetId="52">'część (52)'!$A$1:$N$16</definedName>
    <definedName name="_xlnm.Print_Area" localSheetId="55">'część (55)'!$A$1:$O$14</definedName>
    <definedName name="_xlnm.Print_Area" localSheetId="57">'część (57)'!$A$1:$N$19</definedName>
    <definedName name="_xlnm.Print_Area" localSheetId="58">'część (58)'!$A$1:$N$14</definedName>
    <definedName name="_xlnm.Print_Area" localSheetId="59">'część (59)'!$A$1:$N$66</definedName>
    <definedName name="_xlnm.Print_Area" localSheetId="6">'część (6)'!$A$1:$N$16</definedName>
    <definedName name="_xlnm.Print_Area" localSheetId="60">'część (60)'!$A$1:$N$15</definedName>
    <definedName name="_xlnm.Print_Area" localSheetId="61">'część (61)'!$A$1:$O$14</definedName>
    <definedName name="_xlnm.Print_Area" localSheetId="64">'część (64)'!$A$1:$N$14</definedName>
    <definedName name="_xlnm.Print_Area" localSheetId="66">'część (66)'!$A$1:$N$16</definedName>
    <definedName name="_xlnm.Print_Area" localSheetId="68">'część (68)'!$A$1:$N$14</definedName>
    <definedName name="_xlnm.Print_Area" localSheetId="69">'część (69)'!$A$1:$N$16</definedName>
    <definedName name="_xlnm.Print_Area" localSheetId="7">'część (7)'!$A$1:$N$15</definedName>
    <definedName name="_xlnm.Print_Area" localSheetId="71">'część (70)'!$A$1:$N$12</definedName>
    <definedName name="_xlnm.Print_Area" localSheetId="70">'część (71)'!$A$1:$O$12</definedName>
    <definedName name="_xlnm.Print_Area" localSheetId="72">'część (72)'!$A$1:$N$12</definedName>
    <definedName name="_xlnm.Print_Area" localSheetId="73">'część (73)'!$A$1:$N$12</definedName>
    <definedName name="_xlnm.Print_Area" localSheetId="74">'część (74)'!$A$1:$N$12</definedName>
    <definedName name="_xlnm.Print_Area" localSheetId="75">'część (75)'!$A$1:$N$15</definedName>
    <definedName name="_xlnm.Print_Area" localSheetId="76">'część (76)'!$A$1:$N$14</definedName>
    <definedName name="_xlnm.Print_Area" localSheetId="78">'część (78)'!$A$1:$N$17</definedName>
    <definedName name="_xlnm.Print_Area" localSheetId="79">'część (79)'!$A$1:$N$21</definedName>
    <definedName name="_xlnm.Print_Area" localSheetId="8">'część (8)'!$A$1:$N$13</definedName>
    <definedName name="_xlnm.Print_Area" localSheetId="9">'część (9)'!$A$1:$N$14</definedName>
    <definedName name="_xlnm.Print_Area" localSheetId="0">'formularz oferty'!$A$1:$E$129</definedName>
  </definedNames>
  <calcPr fullCalcOnLoad="1"/>
</workbook>
</file>

<file path=xl/sharedStrings.xml><?xml version="1.0" encoding="utf-8"?>
<sst xmlns="http://schemas.openxmlformats.org/spreadsheetml/2006/main" count="3256" uniqueCount="902">
  <si>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</si>
  <si>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</si>
  <si>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</si>
  <si>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</si>
  <si>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</si>
  <si>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</si>
  <si>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</si>
  <si>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</si>
  <si>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</si>
  <si>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</si>
  <si>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</si>
  <si>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</si>
  <si>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</si>
  <si>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</si>
  <si>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</si>
  <si>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</si>
  <si>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</si>
  <si>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</si>
  <si>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</si>
  <si>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</si>
  <si>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</si>
  <si>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</si>
  <si>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</si>
  <si>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</si>
  <si>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</si>
  <si>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</si>
  <si>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</si>
  <si>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</si>
  <si>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</si>
  <si>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</si>
  <si>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</si>
  <si>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</si>
  <si>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</si>
  <si>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</si>
  <si>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</si>
  <si>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</si>
  <si>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</si>
  <si>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</si>
  <si>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</si>
  <si>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</si>
  <si>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</si>
  <si>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</si>
  <si>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</si>
  <si>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</si>
  <si>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</si>
  <si>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</si>
  <si>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</si>
  <si>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</si>
  <si>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</si>
  <si>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</si>
  <si>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</si>
  <si>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</si>
  <si>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</si>
  <si>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</si>
  <si>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</si>
  <si>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</si>
  <si>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</si>
  <si>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</si>
  <si>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</si>
  <si>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</si>
  <si>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</si>
  <si>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</si>
  <si>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</si>
  <si>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</si>
  <si>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</si>
  <si>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</si>
  <si>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</si>
  <si>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</si>
  <si>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</si>
  <si>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</si>
  <si>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* wykaz C Obwieszczenia MZ aktualny na dzień składania oferty</t>
  </si>
  <si>
    <t>Postać/ Opakowanie</t>
  </si>
  <si>
    <t>Postać/Opakowanie</t>
  </si>
  <si>
    <t>1 g</t>
  </si>
  <si>
    <t xml:space="preserve">Ilość </t>
  </si>
  <si>
    <t>Postać / opakowanie</t>
  </si>
  <si>
    <t>Nazwa handlowa:
Dawka: 
Postać / Opakowanie:</t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</si>
  <si>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</si>
  <si>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</si>
  <si>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 xml:space="preserve">Oświadczamy, że zamówienie będziemy wykonywać do wyczerpania kwoty wynagrodzenia umownego, jednak nie dłużej niż przez 18 miesięcy od dnia zawarcia umowy. </t>
  </si>
  <si>
    <t xml:space="preserve">Nazwa  handlowa:
Dawka:
Postać / Opakowanie:
</t>
  </si>
  <si>
    <t>10 mg</t>
  </si>
  <si>
    <t>50 mg</t>
  </si>
  <si>
    <t>roztwór do wstrz.</t>
  </si>
  <si>
    <t xml:space="preserve">Oferowana ilość opakowań jednostkowych </t>
  </si>
  <si>
    <t xml:space="preserve">Nazwa handlowa:
Dawka: 
Postać / Opakowanie:
</t>
  </si>
  <si>
    <t xml:space="preserve">Ilość sztuk w opakowaniu jednostkowym 
</t>
  </si>
  <si>
    <t xml:space="preserve">Oferowana ilość opakowań jednostkowych  </t>
  </si>
  <si>
    <t>z</t>
  </si>
  <si>
    <t>^ wymagany jeden podmiot odpowiedzialny</t>
  </si>
  <si>
    <t>opakowań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</si>
  <si>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</si>
  <si>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</si>
  <si>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</si>
  <si>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</si>
  <si>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</si>
  <si>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</si>
  <si>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</si>
  <si>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</si>
  <si>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</si>
  <si>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</si>
  <si>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</si>
  <si>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</si>
  <si>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</si>
  <si>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</si>
  <si>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</si>
  <si>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</si>
  <si>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</si>
  <si>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</si>
  <si>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</si>
  <si>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część 35</t>
  </si>
  <si>
    <t>część 36</t>
  </si>
  <si>
    <t>część 37</t>
  </si>
  <si>
    <t>część 38</t>
  </si>
  <si>
    <t>część 39</t>
  </si>
  <si>
    <t>część 40</t>
  </si>
  <si>
    <t>część 41</t>
  </si>
  <si>
    <t>część 42</t>
  </si>
  <si>
    <t>część 43</t>
  </si>
  <si>
    <t>część 44</t>
  </si>
  <si>
    <t>część 45</t>
  </si>
  <si>
    <t>część 46</t>
  </si>
  <si>
    <t>część 47</t>
  </si>
  <si>
    <t>część 48</t>
  </si>
  <si>
    <t>część 49</t>
  </si>
  <si>
    <t>część 50</t>
  </si>
  <si>
    <t>część 51</t>
  </si>
  <si>
    <t>część 52</t>
  </si>
  <si>
    <t>część 53</t>
  </si>
  <si>
    <t>część 54</t>
  </si>
  <si>
    <t>część 55</t>
  </si>
  <si>
    <t>część 56</t>
  </si>
  <si>
    <t>część 57</t>
  </si>
  <si>
    <t>część 58</t>
  </si>
  <si>
    <t>część 59</t>
  </si>
  <si>
    <t>część 60</t>
  </si>
  <si>
    <t>część 61</t>
  </si>
  <si>
    <t>część 62</t>
  </si>
  <si>
    <t>część 63</t>
  </si>
  <si>
    <t>część 64</t>
  </si>
  <si>
    <t>część 65</t>
  </si>
  <si>
    <t>część 66</t>
  </si>
  <si>
    <t>część 67</t>
  </si>
  <si>
    <t>część 68</t>
  </si>
  <si>
    <t>część 69</t>
  </si>
  <si>
    <t>część 70</t>
  </si>
  <si>
    <t>część 71</t>
  </si>
  <si>
    <t>część 72</t>
  </si>
  <si>
    <t>część 73</t>
  </si>
  <si>
    <t>część 74</t>
  </si>
  <si>
    <t>część 75</t>
  </si>
  <si>
    <t>część 76</t>
  </si>
  <si>
    <t>część 77</t>
  </si>
  <si>
    <t>część 78</t>
  </si>
  <si>
    <t>część 79</t>
  </si>
  <si>
    <t>część 80</t>
  </si>
  <si>
    <t>Gemcitabinum^ *** ^^</t>
  </si>
  <si>
    <t>^ wykaz C Obwieszczenia MZ aktualny na dzień składania oferty</t>
  </si>
  <si>
    <t>***stabilność po pierwszym otwarciu opakowania min 24 godziny udokumentowane w CHPL</t>
  </si>
  <si>
    <t>Topotecan hydrochloride* ^ **</t>
  </si>
  <si>
    <t>1 mg/ml</t>
  </si>
  <si>
    <t>2 mg/ml</t>
  </si>
  <si>
    <t xml:space="preserve"> 4mg/ml</t>
  </si>
  <si>
    <t xml:space="preserve"> koncentrat do sporządzania roztworu do infuzji fiol.</t>
  </si>
  <si>
    <t>100 mg</t>
  </si>
  <si>
    <t>200 mg</t>
  </si>
  <si>
    <t>koncentrat do sporz. roztw. do infuzji, fiol.</t>
  </si>
  <si>
    <t>Vincristini sulphas* ^ **</t>
  </si>
  <si>
    <t>1 mg/ml, 1 ml</t>
  </si>
  <si>
    <t>1 mg/ml 5 ml</t>
  </si>
  <si>
    <t>roztwór do
wstrzykiwań</t>
  </si>
  <si>
    <t>Cladribinum * **</t>
  </si>
  <si>
    <t>1mg/ml; 10 ml</t>
  </si>
  <si>
    <t>roztwór do wlewów</t>
  </si>
  <si>
    <t>Ifosfamidum * ^ **</t>
  </si>
  <si>
    <t>2 g</t>
  </si>
  <si>
    <t xml:space="preserve">proszek do sporządzania roztworu do wstrzykiwań </t>
  </si>
  <si>
    <t>Busulfan *</t>
  </si>
  <si>
    <t>2 mg x 100 tabl. powl.</t>
  </si>
  <si>
    <t>tabl powl.</t>
  </si>
  <si>
    <t>Dexamethasoni phosphas SF*</t>
  </si>
  <si>
    <t>4 mg/ml; 1 ml</t>
  </si>
  <si>
    <t xml:space="preserve">roztwór do wstrzykiwań a 5 amp. </t>
  </si>
  <si>
    <t>* wykaz C Obwieszczenia Ministra Zdrowia aktualny na dzień składania oferty</t>
  </si>
  <si>
    <t>30 mg</t>
  </si>
  <si>
    <t>mikrogranulki i rozp.do przyg. zaw. do wstrz. dom.</t>
  </si>
  <si>
    <t>Olanzapina^ ^^</t>
  </si>
  <si>
    <t>5 mg</t>
  </si>
  <si>
    <t>postać stała doustna</t>
  </si>
  <si>
    <t>^wymagany jeden podmiot odpowiedzialny</t>
  </si>
  <si>
    <t>^^ opakowanie max 30 tabl</t>
  </si>
  <si>
    <t>Rosuvastatinum*</t>
  </si>
  <si>
    <t>20 mg</t>
  </si>
  <si>
    <t>*wymagany jeden podmiot odpowiedzialny</t>
  </si>
  <si>
    <t>Amlodipinum ^</t>
  </si>
  <si>
    <t>Ciprofloxacinum</t>
  </si>
  <si>
    <t>500 mg</t>
  </si>
  <si>
    <t>Ramipril ^</t>
  </si>
  <si>
    <t>500mg</t>
  </si>
  <si>
    <t>stała postać doustna*</t>
  </si>
  <si>
    <t>Fluconazolum*</t>
  </si>
  <si>
    <t>* opakowanie nie większe niż 3 szt w opakowaniu</t>
  </si>
  <si>
    <t>50mg</t>
  </si>
  <si>
    <t>100mg</t>
  </si>
  <si>
    <t>kapsułki</t>
  </si>
  <si>
    <t>Kapsułki</t>
  </si>
  <si>
    <t>Acidum tranexamicum</t>
  </si>
  <si>
    <t>Natrii valproas + Acidum valproicum ^</t>
  </si>
  <si>
    <t>Sevelamer chlorowodorek i Sevelamer węglan</t>
  </si>
  <si>
    <t>100mg/ml, 5 ml</t>
  </si>
  <si>
    <t>(66,66 mg +29,03 mg)/sasz.</t>
  </si>
  <si>
    <t>(166,76 mg + 72,61 mg)/sasz.</t>
  </si>
  <si>
    <t>(500,06 mg + 217,75 mg)/sasz.</t>
  </si>
  <si>
    <t>(666,60 mg + 290,27 mg)/sasz.</t>
  </si>
  <si>
    <t>800 mg</t>
  </si>
  <si>
    <t>roztwór do wstrzykiwań dożylnych, amp</t>
  </si>
  <si>
    <t>granulat o przedłużonym uwalnianiu</t>
  </si>
  <si>
    <t>tabl. powl.</t>
  </si>
  <si>
    <t>Sertralinum</t>
  </si>
  <si>
    <t>100 j.m./ml, 3 ml x 10 wkładów</t>
  </si>
  <si>
    <t>roztwór do wstrzykiwań, 10 wkładów do wstrzykiwaczy</t>
  </si>
  <si>
    <t>Budesonidum ^</t>
  </si>
  <si>
    <t>0,5 mg/ 2 ml</t>
  </si>
  <si>
    <t>1 mg/ 2 ml</t>
  </si>
  <si>
    <t>zawiesina do nebulizacji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</si>
  <si>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</si>
  <si>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</si>
  <si>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</si>
  <si>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</si>
  <si>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</si>
  <si>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</si>
  <si>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</si>
  <si>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</si>
  <si>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</si>
  <si>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</si>
  <si>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</si>
  <si>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</si>
  <si>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</si>
  <si>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</si>
  <si>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</si>
  <si>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</si>
  <si>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</si>
  <si>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</si>
  <si>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</si>
  <si>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</si>
  <si>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</si>
  <si>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</si>
  <si>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</si>
  <si>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</si>
  <si>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</si>
  <si>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</si>
  <si>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</si>
  <si>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</si>
  <si>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</si>
  <si>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</si>
  <si>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</si>
  <si>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</si>
  <si>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</si>
  <si>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</si>
  <si>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</si>
  <si>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</si>
  <si>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</si>
  <si>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</si>
  <si>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</si>
  <si>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</si>
  <si>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</si>
  <si>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</si>
  <si>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</si>
  <si>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</si>
  <si>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</si>
  <si>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</si>
  <si>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</si>
  <si>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</si>
  <si>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</si>
  <si>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</si>
  <si>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</si>
  <si>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</si>
  <si>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</si>
  <si>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</si>
  <si>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</si>
  <si>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</si>
  <si>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</si>
  <si>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Acarbosum</t>
  </si>
  <si>
    <t>Acebutololum</t>
  </si>
  <si>
    <t>Acidum folicum*</t>
  </si>
  <si>
    <t>Amiloridum
+ Hydrochlorothiazidum</t>
  </si>
  <si>
    <t>Amitriptylini
hydrochloridum*</t>
  </si>
  <si>
    <t>Anastrozolum</t>
  </si>
  <si>
    <t>Benserazidum + Levodopum</t>
  </si>
  <si>
    <t>Benserazidum
+ Levodopum*</t>
  </si>
  <si>
    <t>Biperideni hydrochloridum</t>
  </si>
  <si>
    <t>Bisoprololum</t>
  </si>
  <si>
    <t>Brimonidini tartras</t>
  </si>
  <si>
    <t>Bromocriptini mesilas</t>
  </si>
  <si>
    <t>Budesonidum</t>
  </si>
  <si>
    <t>Carvedilol*</t>
  </si>
  <si>
    <t>Clomipramini
hydrochloridum</t>
  </si>
  <si>
    <t>Digoxinum</t>
  </si>
  <si>
    <t>Diltiazemum</t>
  </si>
  <si>
    <t>Doxazosinum*</t>
  </si>
  <si>
    <t>Everolimusum*</t>
  </si>
  <si>
    <t>Fludrocortisoni acetaticum</t>
  </si>
  <si>
    <t>Fluoxetinum **</t>
  </si>
  <si>
    <t>Fluticasoni propionas</t>
  </si>
  <si>
    <t>Fluvoxamini maleas</t>
  </si>
  <si>
    <t>Gabapentinum, laktoza jednowodna *</t>
  </si>
  <si>
    <t>Gabapentinum</t>
  </si>
  <si>
    <t>Gentamicinum</t>
  </si>
  <si>
    <t>Hipoalergiczny preparat dietetyczno-leczniczy stosowany w profilaktyce, diagnostyce i leczeniu alergii na białka pokarmowe, przeznaczony dla niemowląt od urodzenia. Źródłem białka jest hydrolizat serwatki o znacznym stopniu hydrolizy. Zawiera wyłącznie tłuszcz roślinny</t>
  </si>
  <si>
    <t>Hydrocortisoni acetatas</t>
  </si>
  <si>
    <t>Hydrocortisoni butyras</t>
  </si>
  <si>
    <t>Hydroxycarbamide</t>
  </si>
  <si>
    <t>Isosorbidi mononitras</t>
  </si>
  <si>
    <t>Lansoprazolum</t>
  </si>
  <si>
    <t>Levodopum
+ Benserazidum</t>
  </si>
  <si>
    <t>Levothyroxinum narticum * **</t>
  </si>
  <si>
    <t>Levothyroxinum natricum * **</t>
  </si>
  <si>
    <t>Lithium carbonicum</t>
  </si>
  <si>
    <t>Medroxyprogesteroni
acetas</t>
  </si>
  <si>
    <t>Megestroli acetas</t>
  </si>
  <si>
    <t>Metformini hydrochloridum*</t>
  </si>
  <si>
    <t>Metildigoxinum</t>
  </si>
  <si>
    <t>Montelucast</t>
  </si>
  <si>
    <t xml:space="preserve">Salbutamolum </t>
  </si>
  <si>
    <t>Sulfamethoxazolum
+ Trimethoprimum</t>
  </si>
  <si>
    <t>Telmisartanum</t>
  </si>
  <si>
    <t>Thiethylperazini maleatas*</t>
  </si>
  <si>
    <t>Ticlopidini hydrochloridum</t>
  </si>
  <si>
    <t>Topiramatum* ^</t>
  </si>
  <si>
    <t>Venlafaxinum*</t>
  </si>
  <si>
    <t>Zuclopenthixoli decanoas</t>
  </si>
  <si>
    <t>Zuclopenthixolum</t>
  </si>
  <si>
    <t>200mg</t>
  </si>
  <si>
    <t>15 mg</t>
  </si>
  <si>
    <t>5 mg
+ 50 mg</t>
  </si>
  <si>
    <t>25 mg</t>
  </si>
  <si>
    <t>1 mg</t>
  </si>
  <si>
    <t>200 mg + 50 mg</t>
  </si>
  <si>
    <t>25 mg
+ 100 mg</t>
  </si>
  <si>
    <t>12,5 mg
+ 50 mg</t>
  </si>
  <si>
    <t>2 mg</t>
  </si>
  <si>
    <t>2 mg/ml; 5 ml</t>
  </si>
  <si>
    <t>2,5 mg</t>
  </si>
  <si>
    <t>400 mcg</t>
  </si>
  <si>
    <t>6,25 mg</t>
  </si>
  <si>
    <t>12,5 mg</t>
  </si>
  <si>
    <t>250 µg</t>
  </si>
  <si>
    <t>60 mg</t>
  </si>
  <si>
    <t>4 mg</t>
  </si>
  <si>
    <t>0,25 mg</t>
  </si>
  <si>
    <t>0,5 MG</t>
  </si>
  <si>
    <t>100 µg</t>
  </si>
  <si>
    <t>500 mcg
/dawkę inh., 60 dawek</t>
  </si>
  <si>
    <t>300 mg</t>
  </si>
  <si>
    <t>600 mg</t>
  </si>
  <si>
    <t>40mg/ml; 2 ml</t>
  </si>
  <si>
    <t xml:space="preserve"> Równoważnik białka 1,6 g/100 ml (hydrolizat serwatki o znacznym stopniu hydrolizy). Tłuszcz 3,5 g/100 ml (w tym kwas linolowy 455 mg/100 ml, kwas α-linolenowy 83 mg/100 ml, AA 12 mg/100 ml, DHA 11 mg/100 ml, EPA 2,3 mg/100 ml). Węglowodany 7 g/100 ml (w tym laktoza 2,9 g/100 ml), oligosacharydy prebiotyczne GOS/FOS 0,8 mg/100 ml, błonnik 0,6 g/100 ml, witaminy. skł. mineralne, L-karnityna, tauryna, cholina, inozytol, 67 kcal/100 ml (280 kJ/100 ml), bezglutenu</t>
  </si>
  <si>
    <t>10 mg/g; 15 g</t>
  </si>
  <si>
    <t>1 mg/g; 20 ml</t>
  </si>
  <si>
    <t>100 mg
+ 25 mg</t>
  </si>
  <si>
    <t>100 mcg</t>
  </si>
  <si>
    <t>250 mg</t>
  </si>
  <si>
    <t>150 mg/ml; 3,3 ml</t>
  </si>
  <si>
    <t>40 mg/ml, 240 ml</t>
  </si>
  <si>
    <t>1000 mg</t>
  </si>
  <si>
    <t>0,1 mg</t>
  </si>
  <si>
    <t>100 mcg/dawkę, 200 dawek</t>
  </si>
  <si>
    <t>(200 mg
+ 40 mg)
/5 ml; 100 ml</t>
  </si>
  <si>
    <t>40 mg</t>
  </si>
  <si>
    <t>80 mg</t>
  </si>
  <si>
    <t>6,5 mg</t>
  </si>
  <si>
    <t>37,5 mg</t>
  </si>
  <si>
    <t>75 mg</t>
  </si>
  <si>
    <t>200 mg/ml</t>
  </si>
  <si>
    <t>stała postać doustna</t>
  </si>
  <si>
    <t>stała postac doustna</t>
  </si>
  <si>
    <t>krople do oczu,
roztwór</t>
  </si>
  <si>
    <t>OPAKOWANIE proszek do inhalacji w kapsułkach twardych x 60 kaps + inhalator</t>
  </si>
  <si>
    <t>60 tabl</t>
  </si>
  <si>
    <t>OPAKOWANIE proszek do inhalacji</t>
  </si>
  <si>
    <t>dwuczęściowa, biała, nieprzezroczysta, żelatynowa kapsułka</t>
  </si>
  <si>
    <t>dwuczęściowa, żółta, nieprzezroczysta, żelatynowa kapsułka</t>
  </si>
  <si>
    <t xml:space="preserve">roztwór do wstrz. dom. i doż. oraz wlewu kropl. </t>
  </si>
  <si>
    <t>proszek: puszka 450 g</t>
  </si>
  <si>
    <t>krem : tuba 15 g</t>
  </si>
  <si>
    <t>płyn do stos. na skórę  but. 20 ml</t>
  </si>
  <si>
    <t>tabl. o przedł. Uwalnianiu</t>
  </si>
  <si>
    <t>postać stała doustna ^</t>
  </si>
  <si>
    <t>kaps. typu HBS</t>
  </si>
  <si>
    <t>zawiesina do wstrz.</t>
  </si>
  <si>
    <t>zawiesina doustna, butelka</t>
  </si>
  <si>
    <t>zawiesina doustna</t>
  </si>
  <si>
    <t>forma doustna stała</t>
  </si>
  <si>
    <t>czopki doodbytnicze</t>
  </si>
  <si>
    <t>kapsułki lub tabl o przedłużonym uwalnianiu</t>
  </si>
  <si>
    <t xml:space="preserve">kapsułki lub tabl o przedłużonym uwalnianiu </t>
  </si>
  <si>
    <t xml:space="preserve">roztwór do wstrz. </t>
  </si>
  <si>
    <t>* w przypadku takiej samej substancji czynnej wymagany jeden podmiot odpowiedzialny</t>
  </si>
  <si>
    <t>^ max 30 szt w opakowaniu</t>
  </si>
  <si>
    <t>Metformini hydrochloridum **</t>
  </si>
  <si>
    <t>750 mg</t>
  </si>
  <si>
    <t>tabletki o przedłużonym uwalnianiu</t>
  </si>
  <si>
    <t>125 mg
+ 500 mg</t>
  </si>
  <si>
    <t>875 mg
+ 125 mg</t>
  </si>
  <si>
    <t>* wymagany jeden podmiot odpowiedzialny</t>
  </si>
  <si>
    <t>Pantoprazolum**</t>
  </si>
  <si>
    <t>tabletki dojelitowe</t>
  </si>
  <si>
    <t>Ephedrini hydrochloridum</t>
  </si>
  <si>
    <t>Fentanylum</t>
  </si>
  <si>
    <t>Methadoni hydrochloridum *</t>
  </si>
  <si>
    <t>Morphini sulfas*</t>
  </si>
  <si>
    <t>Oxycodone*</t>
  </si>
  <si>
    <t>Oxycodoni hydrochloridum
+ Naloxoni hydrochloridum*</t>
  </si>
  <si>
    <t>25 mg/1 ml</t>
  </si>
  <si>
    <t>50 mcg/ml; 2 ml</t>
  </si>
  <si>
    <t>1 mg/ml; 100 ml</t>
  </si>
  <si>
    <t>1 mg/ml; 1000 ml</t>
  </si>
  <si>
    <t xml:space="preserve">10 mg </t>
  </si>
  <si>
    <t>60mg</t>
  </si>
  <si>
    <t>5 mg + 2,5
mg</t>
  </si>
  <si>
    <t>10 mg + 5
mg</t>
  </si>
  <si>
    <t>20 mg + 10
mg</t>
  </si>
  <si>
    <t>40 mg + 20
mg</t>
  </si>
  <si>
    <t xml:space="preserve">roztwór do wstrz. podsk. lub dom. </t>
  </si>
  <si>
    <t>syrop: but. 100 ml</t>
  </si>
  <si>
    <t>syrop: but. 1000 ml</t>
  </si>
  <si>
    <t>tabletki o przedłużonym uwalnianiu lub tabletki powlekane o zmodyfikowanym uwalnianiu</t>
  </si>
  <si>
    <t>tabletki oprzedłużonym uwalnianiu</t>
  </si>
  <si>
    <t>*wymagany jeden podmiot odpowiedzialny w przypadku tej samej substancji czynnej</t>
  </si>
  <si>
    <t>Acidum acetylsalicylicum^^</t>
  </si>
  <si>
    <t>Antazolinum</t>
  </si>
  <si>
    <t>Atropini sulfas*</t>
  </si>
  <si>
    <t>Bupivacaine hydrochloride</t>
  </si>
  <si>
    <t>Chlorpromazini
hydrochloridum</t>
  </si>
  <si>
    <t>Dopaminum</t>
  </si>
  <si>
    <t>Epinephrinum</t>
  </si>
  <si>
    <t>Lidocaini hydrochloridum</t>
  </si>
  <si>
    <t>Magnesii sulfas</t>
  </si>
  <si>
    <t>Naloxoni hydrochloridum</t>
  </si>
  <si>
    <t>Natrii chloridum</t>
  </si>
  <si>
    <t>Papaverinum
hydrochloricum</t>
  </si>
  <si>
    <t>Phytomenadionum</t>
  </si>
  <si>
    <t>Propranololi
hydrochloridum</t>
  </si>
  <si>
    <t>Pilocarpini hydrochloridum</t>
  </si>
  <si>
    <t>Sulfacetamide sodium</t>
  </si>
  <si>
    <t>50mg/ml; 2 ml</t>
  </si>
  <si>
    <t>0,5 mg/ml</t>
  </si>
  <si>
    <t>(5 mg/ml) 10 ml</t>
  </si>
  <si>
    <t>5 mg/ml; 5 ml</t>
  </si>
  <si>
    <t>25mg/ml; 2 ml</t>
  </si>
  <si>
    <t>40mg/ml, 5 ml</t>
  </si>
  <si>
    <t>1mg/ml; 1ml</t>
  </si>
  <si>
    <t>(20 mg/ml) 20 ml</t>
  </si>
  <si>
    <t>200 mg/ml; 10ml</t>
  </si>
  <si>
    <t>5mg/ml; 2 ml</t>
  </si>
  <si>
    <t>400 µg/1 ml</t>
  </si>
  <si>
    <t>100 mg/ml; 10 ml</t>
  </si>
  <si>
    <t>20 mg/ ml; 2 ml</t>
  </si>
  <si>
    <t>20 mg/ml; 15 ml</t>
  </si>
  <si>
    <t xml:space="preserve">20 mg/ml; 5 ml </t>
  </si>
  <si>
    <t>400 mg</t>
  </si>
  <si>
    <t>1 mg/ml; 1 ml</t>
  </si>
  <si>
    <t>(80 mg
+ 16 mg)/ml; 5 ml</t>
  </si>
  <si>
    <t>100 mg/ml; 0,5 ml</t>
  </si>
  <si>
    <t>roztwór do wstrz. doż.</t>
  </si>
  <si>
    <t>roztwór do infuzji</t>
  </si>
  <si>
    <t xml:space="preserve">roztwór do wstrzykiwań, amp </t>
  </si>
  <si>
    <t xml:space="preserve">koncentrat do
sporządzania
roztworu do infuzji </t>
  </si>
  <si>
    <t xml:space="preserve">tabl. o przedł. uwalnianiu </t>
  </si>
  <si>
    <t xml:space="preserve">tabl. drażowane </t>
  </si>
  <si>
    <t xml:space="preserve">roztwór do inf. </t>
  </si>
  <si>
    <t>krople do oczu, roztwór</t>
  </si>
  <si>
    <t>krople do oczu: 12 minimsów po 0,5 ml</t>
  </si>
  <si>
    <t>^^ Max 30 szt w opakowaniu</t>
  </si>
  <si>
    <t>Ganciclovirum</t>
  </si>
  <si>
    <t xml:space="preserve">proszek do sporz. roztw. do inf. </t>
  </si>
  <si>
    <t>Vancomycinum*</t>
  </si>
  <si>
    <t>liofilizat lub proszek do sporządzania roztworu do wlewu dożylnego lub infuzji</t>
  </si>
  <si>
    <t>Ciprofloxacinum*</t>
  </si>
  <si>
    <t>100mg/ 50 ml</t>
  </si>
  <si>
    <t xml:space="preserve"> 200mg/100 ml</t>
  </si>
  <si>
    <t xml:space="preserve"> roztwór do infuzji</t>
  </si>
  <si>
    <t>Iohexolum</t>
  </si>
  <si>
    <t>647 mg/ml, 20 ml</t>
  </si>
  <si>
    <t>roztwór do wstrzykiwań, fiol.</t>
  </si>
  <si>
    <t>Amiodaronum</t>
  </si>
  <si>
    <t>10 mg/ ml; 1 ml</t>
  </si>
  <si>
    <t>Amikacinum ^</t>
  </si>
  <si>
    <t>Natrium Chloratum 10 % ***</t>
  </si>
  <si>
    <t>Paracetamolum</t>
  </si>
  <si>
    <t>Wchłanialny filc hemostatyczny wykonany z włókien kolagenowych pochodzenia bydlęcego (110mg kolagenu na 10cm2); obie strony równie aktywne; absorpcja po około 3 tyg; brak komponentów pochodzenia ludzkiego; produkt zachowuje swój kształt po nasiąknięciu krwią; materiał może być całkowicie usunięty po ustąpieniu krwawienia; może być stosowany w połączeniu z antybiotykami/ klejem fibrynowym</t>
  </si>
  <si>
    <t>5 mg/ml; 100 ml</t>
  </si>
  <si>
    <t>10 mg/ml, 100 ml</t>
  </si>
  <si>
    <t>10 g/100 ml</t>
  </si>
  <si>
    <t>10 mg/1ml; 10 ml</t>
  </si>
  <si>
    <t>5 cm x 8 cm x 6 szt</t>
  </si>
  <si>
    <t>roztwór do infuzji gotowy do użycia, butelka</t>
  </si>
  <si>
    <t>roztwór do wstrzykiwań, flakon</t>
  </si>
  <si>
    <t>roztwór do inf., mini plasco</t>
  </si>
  <si>
    <t>Gąbka hemostatyczna</t>
  </si>
  <si>
    <t>Ilość OPAKOWAŃ X 6 SZT</t>
  </si>
  <si>
    <t>Epoetin alfa</t>
  </si>
  <si>
    <t>roztwór do wstrz. doż. i podsk., amp-strzyk.</t>
  </si>
  <si>
    <t>Każda ampułko-strzykawka (0,3 ml) zawiera 1,5 mg soli sodowej fondaparynuksu; subst. pom.: chlorek sodu
woda do wstrzykiwań, kwas solny, wodorotlenek sodu*</t>
  </si>
  <si>
    <t>*** Import docelowy</t>
  </si>
  <si>
    <t>7,5 mg/0,6 ml</t>
  </si>
  <si>
    <t>roztwór do wstrzykiwań, ampułkostrzyk.</t>
  </si>
  <si>
    <t>Antithrombinum humanum* **</t>
  </si>
  <si>
    <t>1000 j.m.</t>
  </si>
  <si>
    <t>500 j.m.</t>
  </si>
  <si>
    <t>proszek i rozp. do sporządzania roztworu do infuzji; 1 fiol. proszku + 1 amp.- strzyk. 20 ml + zestaw do sporz. roztworu lub 1 fiol. proszku + rozp. 20 ml + zestaw do sporz. roztw. i podania</t>
  </si>
  <si>
    <t>proszek i rozp. do sporządzania roztworu do infuzji; 1 fiol. proszku + 1 amp.-
strzyk. 10 ml + zestaw do sporz. roztworu lub 1 fiol. proszku + rozp. 10 ml + zestaw do sporz. roztw. i podania</t>
  </si>
  <si>
    <t>** oferowany produkt leczniczy musi zawierać w CHPL wskazanie do stosowania dla wrodzonego i nabytego niedoboru antytrombiny</t>
  </si>
  <si>
    <t>Ioversolum*</t>
  </si>
  <si>
    <t>636 mg/ml; 50m</t>
  </si>
  <si>
    <t>636 mg/ml, 100 ml</t>
  </si>
  <si>
    <t>(678 mg/ml) 50 ml</t>
  </si>
  <si>
    <t>(678 mg/ml) 100 ml</t>
  </si>
  <si>
    <t>(678 mg/ml) 500 ml</t>
  </si>
  <si>
    <t>741 mg/ml, 100 ml</t>
  </si>
  <si>
    <t>741 mg/ml, 50 ml</t>
  </si>
  <si>
    <t>741 mg/ml, 500 ml</t>
  </si>
  <si>
    <t>roztwór do wstrzykiwań lub wlewu dożylnego, butelka</t>
  </si>
  <si>
    <t>roztwór do wstrzyk. lub wlewu doż.</t>
  </si>
  <si>
    <t>Fluoresceinum</t>
  </si>
  <si>
    <t>100 mg/ml; 5 ml</t>
  </si>
  <si>
    <t>roztwór do wstrz., amp.</t>
  </si>
  <si>
    <t>Piracetamum</t>
  </si>
  <si>
    <t>12 g/60 ml</t>
  </si>
  <si>
    <t>Beractantum</t>
  </si>
  <si>
    <t>25 mg/ml; 4 ml</t>
  </si>
  <si>
    <t xml:space="preserve">zawiesina do podawania dotchawiczego </t>
  </si>
  <si>
    <t>Belimumab</t>
  </si>
  <si>
    <t>Do zakupu 120 mg i 400 MG</t>
  </si>
  <si>
    <t>proszek do sporządzania  koncentratu roztworu do infuzji, fiol.</t>
  </si>
  <si>
    <t>Ilość dawek a 120 mg</t>
  </si>
  <si>
    <t>Normalna immunoglobulina ludzka do stosowania dożylnego (IVIg)</t>
  </si>
  <si>
    <t>roztwór do inf. dożylnych do zakupu po 2,5 g i 5 g</t>
  </si>
  <si>
    <t>Ilość dawek a 2,5 g</t>
  </si>
  <si>
    <t>* wskazania wg CHPL m.in.: "leczenie zakażeń bakteryjnych przy równoczesnym stosowaniu antybiotyków"</t>
  </si>
  <si>
    <t>9 mg/ml; 10 ml</t>
  </si>
  <si>
    <t>Rocuronii bromidum</t>
  </si>
  <si>
    <t>50 mg/5 ml</t>
  </si>
  <si>
    <t>roztwór do wstrz. , fiol.</t>
  </si>
  <si>
    <t>Kalii chloridum</t>
  </si>
  <si>
    <t>315 lub 391 mg K+</t>
  </si>
  <si>
    <t>tabl. lub kaps. o przedł. Uwalnianiu</t>
  </si>
  <si>
    <t>Amiodaroni hydrochloridum</t>
  </si>
  <si>
    <t>50mg/ml; 3ml</t>
  </si>
  <si>
    <t>roztwór do wstrzykiwań, amp.</t>
  </si>
  <si>
    <t>Hydroxyzini
hydrochloridum</t>
  </si>
  <si>
    <t>50 mg/ml; 2 ml</t>
  </si>
  <si>
    <t>Ranitidinum</t>
  </si>
  <si>
    <t>50 mg/2 ml lub 50 mg/5 ml</t>
  </si>
  <si>
    <t xml:space="preserve">roztwór do wstrz. dom. i doż. </t>
  </si>
  <si>
    <t>Nimodipinum</t>
  </si>
  <si>
    <t>30 mg x 100 tabl</t>
  </si>
  <si>
    <t>tabletki powlekane x 100 tabl.</t>
  </si>
  <si>
    <t>Darbepoetin alfa</t>
  </si>
  <si>
    <t>Ilość dawek a 10 mcg</t>
  </si>
  <si>
    <t>Torasemidum *</t>
  </si>
  <si>
    <t>Simeticonum*</t>
  </si>
  <si>
    <t>100 mg/ml; 30 ml</t>
  </si>
  <si>
    <t>krople doustne, emulsja; fl.</t>
  </si>
  <si>
    <t>Desfluranum</t>
  </si>
  <si>
    <t>240 mg</t>
  </si>
  <si>
    <t>płyn do inh.:but. 240 ml</t>
  </si>
  <si>
    <t>Norepinephrini bitartras</t>
  </si>
  <si>
    <t>1 mg/ml; 4 ml</t>
  </si>
  <si>
    <t>Bupropioni hydrochloridum * ***</t>
  </si>
  <si>
    <t>Bupropioni hydrochloridum* ***</t>
  </si>
  <si>
    <t>150 mg</t>
  </si>
  <si>
    <t>tabletki o zmodyfikowanym uwalnianiu</t>
  </si>
  <si>
    <t>*** w leczeniu dużych epizodów depresji.</t>
  </si>
  <si>
    <t>Ornithini aspartas</t>
  </si>
  <si>
    <t xml:space="preserve"> 500mg/ml, 10ml</t>
  </si>
  <si>
    <t>roztwór do infuzji, amp.</t>
  </si>
  <si>
    <r>
      <t xml:space="preserve">Kompletna dieta do żywienia dojelitowego, wysokokaloryczna </t>
    </r>
    <r>
      <rPr>
        <b/>
        <sz val="11"/>
        <rFont val="Garamond"/>
        <family val="1"/>
      </rPr>
      <t>2 kcal/ml</t>
    </r>
    <r>
      <rPr>
        <sz val="11"/>
        <rFont val="Garamond"/>
        <family val="1"/>
      </rPr>
      <t xml:space="preserve">, bogatobiałkowaj, zawierająca białko mleka, tłuszcze MCT/LCT i ω-3 kwasy tłuszczowe, bogatoresztkowa, </t>
    </r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</si>
  <si>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</si>
  <si>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(9 mg/ml) 250 ml</t>
  </si>
  <si>
    <t>W 100 ml : 2 kcal/ml, co najmniej 20% energii białkowe, tłuszcze  45 energy % ; Osmolarność 395 mosmol/l, 500 ml</t>
  </si>
  <si>
    <t>9mg/ml; 500ml</t>
  </si>
  <si>
    <t xml:space="preserve">Gotowy do użycia, przeznaczony do żywienia dojelitowego przez zgłębnik; w worku zabezpieczonym samozasklepiającą się membraną </t>
  </si>
  <si>
    <t>opakowanie szklane</t>
  </si>
  <si>
    <t>Misoprostol</t>
  </si>
  <si>
    <t>Dinoprostonum</t>
  </si>
  <si>
    <t>0,2 mg</t>
  </si>
  <si>
    <t>system terapeutyczny dopochwowy</t>
  </si>
  <si>
    <t>4% Dimetikon+ Cyklometikon</t>
  </si>
  <si>
    <t>Allantoinum</t>
  </si>
  <si>
    <t>Ambroxolum</t>
  </si>
  <si>
    <t>Argenti nitras</t>
  </si>
  <si>
    <t>Bifidobacterium lactis + Lactobacillus acidophilus + Lactobacillus delbrueckii subsp. Bulgaricus</t>
  </si>
  <si>
    <t>Celecoxibum</t>
  </si>
  <si>
    <t>Clomethiazoli edisylatas</t>
  </si>
  <si>
    <t>Dapagliflozinum</t>
  </si>
  <si>
    <t>Delphini consolidae
tinctura</t>
  </si>
  <si>
    <t>Dexamethasonum
+ Neomycinum
+ Polymyxinum B</t>
  </si>
  <si>
    <t>Ferrosi sulfas</t>
  </si>
  <si>
    <t>Glyceroli suppositoria*</t>
  </si>
  <si>
    <t>Pasta gojąco- uszczelniająca typu Stomahesive</t>
  </si>
  <si>
    <t>Hydroxyzine hydrochloride</t>
  </si>
  <si>
    <t>Ibuprofenum**</t>
  </si>
  <si>
    <t>Lercanidipini
hydrochloridum*</t>
  </si>
  <si>
    <t>Lidocainum ^</t>
  </si>
  <si>
    <t>Linezolidum</t>
  </si>
  <si>
    <t>Meloxicamum</t>
  </si>
  <si>
    <t>Nifuratelum +
Nystatinum</t>
  </si>
  <si>
    <t>Pianka oczyszczająca do skóry, nie wymaga użycia wody, pH 5,5; Zawiera: panthenol oraz kreatynę; nie zawiera parabenów i fenoksyetanolu</t>
  </si>
  <si>
    <t>Magnesii hydroaspartas +
Pyridoxini hydrochloridum</t>
  </si>
  <si>
    <t>Mebeverini hydrochloridum</t>
  </si>
  <si>
    <t>MICONAZOLUM SL W-D 2%</t>
  </si>
  <si>
    <t xml:space="preserve">Midodrin </t>
  </si>
  <si>
    <t>Molsidominum</t>
  </si>
  <si>
    <t>Neomycinum</t>
  </si>
  <si>
    <t>Nystatinum</t>
  </si>
  <si>
    <t>Paracetamolum*</t>
  </si>
  <si>
    <t>Polidocanolum  *</t>
  </si>
  <si>
    <t>Povidonum iodinatum</t>
  </si>
  <si>
    <t>Sulfasalazinum</t>
  </si>
  <si>
    <t>Thiaminum</t>
  </si>
  <si>
    <t>Tobramycinum</t>
  </si>
  <si>
    <t>Trimebutinum</t>
  </si>
  <si>
    <t>Tropicamidum + Phenylephrini hydrochloridum +Lidocaini hydrochloridum</t>
  </si>
  <si>
    <t>Verapamilum*</t>
  </si>
  <si>
    <t>Żelazo elementarne, olej MCT (Medium Chain Triglycerides – średniołańcuchowe triglicerydy)</t>
  </si>
  <si>
    <t>100 ml</t>
  </si>
  <si>
    <t>20 mg/g; 30 g</t>
  </si>
  <si>
    <t>10 mg/ml, 0,5 ml</t>
  </si>
  <si>
    <t>1 kaps. zawiera 1,6 mld bakterii kwasu mlekowego (w stosunku 43,75% :43,75% :12,5%)</t>
  </si>
  <si>
    <t>834 mg/ml; 100 g</t>
  </si>
  <si>
    <t>(1 mg+ 3500 j.m.+ 6000 j.m.)/ml; 1 op. 3,5 g</t>
  </si>
  <si>
    <t>0,5 mg/3 g</t>
  </si>
  <si>
    <t>105 mg Fe2+</t>
  </si>
  <si>
    <t>2 mg/ml; 100 ml</t>
  </si>
  <si>
    <t>2 mg/ml; 10 ml</t>
  </si>
  <si>
    <t>do wypełniania nieregularności i zagłębień na skórze wokół kolostomii, ileostomii oraz innych przetok, aby ułatwić założenie sprzętu do zaopatrzenia stomi</t>
  </si>
  <si>
    <t>1 mg/g; 15 g</t>
  </si>
  <si>
    <t>(1,6 mg/g) 250 g lub 10 mg/5ml; 250 g</t>
  </si>
  <si>
    <t>37 mg</t>
  </si>
  <si>
    <t>7,5 mg</t>
  </si>
  <si>
    <t>(100 mg +
40000
j.m.)/g; 30g</t>
  </si>
  <si>
    <t xml:space="preserve"> 400 ml</t>
  </si>
  <si>
    <t>70 mg Mg2+
+ 5 mg</t>
  </si>
  <si>
    <t>135 mg</t>
  </si>
  <si>
    <t>40 g</t>
  </si>
  <si>
    <t>5 mg/g; 3 g</t>
  </si>
  <si>
    <t>100 000 j.m.</t>
  </si>
  <si>
    <t>500000j.m.</t>
  </si>
  <si>
    <t>30 mg/ml; 2 ml</t>
  </si>
  <si>
    <t>20 mg/ml; 2 ml</t>
  </si>
  <si>
    <t>(100 mg/g), 100 g</t>
  </si>
  <si>
    <t>3 mg</t>
  </si>
  <si>
    <t>3 mg/g; 3,5 g</t>
  </si>
  <si>
    <t>10 mg/ml; 50 ml</t>
  </si>
  <si>
    <t>roztwór przeciw wszawicy</t>
  </si>
  <si>
    <t>maść: tuba 30 g</t>
  </si>
  <si>
    <t xml:space="preserve">postać stała doustna </t>
  </si>
  <si>
    <t xml:space="preserve">krople do oczu, roztwór </t>
  </si>
  <si>
    <t>płyn do stos. na skórę</t>
  </si>
  <si>
    <t>maść do oczu</t>
  </si>
  <si>
    <t xml:space="preserve">żel dopochwowy, strzykawka 3 g </t>
  </si>
  <si>
    <t>czopki</t>
  </si>
  <si>
    <t>krople doustne, roztwór: but. 100 ml</t>
  </si>
  <si>
    <t>krople doustne, roztwór: but. 10 ml</t>
  </si>
  <si>
    <t>60g, pasta</t>
  </si>
  <si>
    <t>maść: tuba 15 g</t>
  </si>
  <si>
    <t>syrop: but. 250 g</t>
  </si>
  <si>
    <t>plaster leczniczy</t>
  </si>
  <si>
    <t>tabletki ulegające rozpadowi w jamie ustnej</t>
  </si>
  <si>
    <t>maść dopochwowa</t>
  </si>
  <si>
    <t>pianka oczyszczająca</t>
  </si>
  <si>
    <t>żel doustny</t>
  </si>
  <si>
    <t>maść do oczu: tuba 3 g</t>
  </si>
  <si>
    <t xml:space="preserve">tabl. dopochwowe </t>
  </si>
  <si>
    <t>maść: tuba 100 g</t>
  </si>
  <si>
    <t xml:space="preserve">tabl. powl. EN </t>
  </si>
  <si>
    <t>(0,2 mg +
3,1 mg + 10
mg)/ml; 0,6 ml</t>
  </si>
  <si>
    <t>tabl. powl. lub tabl. Drażowane</t>
  </si>
  <si>
    <t>zawiesina</t>
  </si>
  <si>
    <t>* wymaganu jeden podmiot odpowiedzialny w przypadku tej samej substancji czynnej</t>
  </si>
  <si>
    <t>^ opakowanie nie większe niż 5 szt</t>
  </si>
  <si>
    <t>** max 10 szt. W opakowaniu</t>
  </si>
  <si>
    <t>4 g</t>
  </si>
  <si>
    <t>Albuminum humanum</t>
  </si>
  <si>
    <t>200 mg/ml;  do zakupu w rozlewie: 50 ml i 100 ml</t>
  </si>
  <si>
    <t>roztw. do inf. doż.</t>
  </si>
  <si>
    <t>Fibrinogenum humanum</t>
  </si>
  <si>
    <t>proszek do sporządzania roztworu do wstrzykiwań lub infuzji, fiol</t>
  </si>
  <si>
    <t>Amphotericin B w postaci liposomalnej</t>
  </si>
  <si>
    <t>proszek do sporz. roztw. do inf. w  postaci liposomalnej,  fiolka 50 mg + filtr membranowy</t>
  </si>
  <si>
    <t>Sulfathiazolum argentum **</t>
  </si>
  <si>
    <t>20 mg/g</t>
  </si>
  <si>
    <t>tuba 40 g</t>
  </si>
  <si>
    <t>pojemnik 400 g</t>
  </si>
  <si>
    <t>** wymagany jeden podmiot odpowiedzialny</t>
  </si>
  <si>
    <t>METHOXSALEN ***</t>
  </si>
  <si>
    <t>0,2 MG/10 ML</t>
  </si>
  <si>
    <t>fiol</t>
  </si>
  <si>
    <t>*** import docelowy</t>
  </si>
  <si>
    <t>Ajmaline***</t>
  </si>
  <si>
    <t>Corticorelin***</t>
  </si>
  <si>
    <t>Diazoxide***</t>
  </si>
  <si>
    <t>Procarbazine***</t>
  </si>
  <si>
    <t>0,05g/10ml</t>
  </si>
  <si>
    <t>amp.</t>
  </si>
  <si>
    <t>amp. + rozp. 1ml</t>
  </si>
  <si>
    <t>kaps.</t>
  </si>
  <si>
    <t>Dipyridamole***</t>
  </si>
  <si>
    <t>0,01g/2 ml</t>
  </si>
  <si>
    <t>amp</t>
  </si>
  <si>
    <t>Melphalan*** ^ **</t>
  </si>
  <si>
    <t xml:space="preserve">0,05 G </t>
  </si>
  <si>
    <t xml:space="preserve">fiol. + rozp. </t>
  </si>
  <si>
    <t>Treosulfan*** ^ **</t>
  </si>
  <si>
    <t>5 g</t>
  </si>
  <si>
    <t>fiol.</t>
  </si>
  <si>
    <t>Tetracosactide***</t>
  </si>
  <si>
    <t>1 mg/1 ml</t>
  </si>
  <si>
    <t>ARTESUNATE ^</t>
  </si>
  <si>
    <t>^ Import Docelowy</t>
  </si>
  <si>
    <t>Thiaminum^</t>
  </si>
  <si>
    <t>100mg/ 2ml</t>
  </si>
  <si>
    <t>roztwór do wstrz. Dożylnych</t>
  </si>
  <si>
    <t>^ czasowe dopuszczenie lub import docelowy</t>
  </si>
  <si>
    <t>Thiopentalum natricum^</t>
  </si>
  <si>
    <t>proszek do sporządzania roztworu do wstrzykiwań; fiol</t>
  </si>
  <si>
    <t>Ketaminum^^</t>
  </si>
  <si>
    <t>50 mg/ml; 10 ml</t>
  </si>
  <si>
    <t>^^ możliwe czasowe dopuszczenie</t>
  </si>
  <si>
    <t>Jałowy, gotowy do użycia roztwór do płukania  śródoperacyjnego w pierwotnej i  rewizyjnej artroplastyce biodra i kolana,barku i rekonstrukcji piersi zapobigający zakażeniom, gotowy do użycia, oparty na roztworze Ringera, z dodatkiem  0,04 % poliheksanidu*</t>
  </si>
  <si>
    <t>1 litr zawiera: Poliheksanid 0,40 g, Makrogol 0,02 g, Roztwór Ringera</t>
  </si>
  <si>
    <t>250 ml, butelka plastikowa, zakręcana</t>
  </si>
  <si>
    <t>1000 ml, butelka plastikowa, zakręcana</t>
  </si>
  <si>
    <t>* wymagany jeden wytwórca</t>
  </si>
  <si>
    <t>100 ml zawiera:2 g chlorowodorku lidokainy, 250 mg glukonianu chlorheksydyny* ^^</t>
  </si>
  <si>
    <t>6 ml</t>
  </si>
  <si>
    <t>11 -12 ml</t>
  </si>
  <si>
    <t>żel, ampułko-strzykawka</t>
  </si>
  <si>
    <t>*wymagany jeden producent</t>
  </si>
  <si>
    <t>^^  wymagane dokumenty, rejestracje, foldery</t>
  </si>
  <si>
    <t>kompleks na bazie dwutlenku tytanu kowalencyjnie związanego z jednowartościowymi jonami srebra, kaolin medyczny, Kwas hialuranowy</t>
  </si>
  <si>
    <t>125 ml</t>
  </si>
  <si>
    <t>suchy spray w proszku</t>
  </si>
  <si>
    <t xml:space="preserve">Kompletna pod względem odżywczym, normokaloryczna i normobiałkowa płynna dieta peptydowa, bogata w kw. tłuszczowe MCT, do podawania doustnie lub przez zgłębnik </t>
  </si>
  <si>
    <t xml:space="preserve"> Kompletna pod względem odżywczym dieta o wysokiej zawartości białka i niskim indeksie glikemicznym. Zawiera cukry i substancję słodzącą.  Wartość odżywcza w 100 ml białko 9 g, węglowodany 15,7 g w tym izomaltoza 1,2 g; tłuszcze 6,3 g; 1,6 kcal/ml; witaminy i minerały</t>
  </si>
  <si>
    <t>1 saszetka zawiera 5 g L-glutaminy; w 100g zawarte jest: 1700kJ/400kcal; Białko 100g; L-glutamina 100g; Węglowodany 0g;Tłuszcz 0g</t>
  </si>
  <si>
    <t>100 ml białka 4 g; węglowodany 12,7 g; tłuszcze 3,7 gw tym MCT (70%) 2,6 g kw. omega-3 0,06 g; Cholina 21 mg;  wartość energetyczna 421 kJ; neutral</t>
  </si>
  <si>
    <t>200 ml</t>
  </si>
  <si>
    <t>Doustny preparat aminokwasowy L-glutaminy w proszku, do żywienia przez zgłębnik lub żywienia doustnego. Niekompletny pod względem odżywczym; 5 g</t>
  </si>
  <si>
    <t>500 ml, SmartFlex</t>
  </si>
  <si>
    <t>płyn o smaku waniliowym i truskawkowym; 200 ml</t>
  </si>
  <si>
    <t>proszek, saszetki</t>
  </si>
  <si>
    <t>Maltodekstryna, guma ksantanowa, guma guar; nie zawiera: glutenu i laktozy</t>
  </si>
  <si>
    <t>Modyfik. mleko w proszku przeznaczone dla niemowląt od urodzenia z tendencją do ulewań po posiłkach. Zawiera mączkę z ziaren chlebowca świętojańskiego. Zawiera dodatek wielonienasyconych kwasów tłuszczowych.</t>
  </si>
  <si>
    <t>Suplement białka zawiera hydrolizat białka serwatkowego i hydrolizat białka kazeiny w stosunku 50:50. Wartość odżywcza na 100 g proszku: 338 kcal, białko 82,1 g, węglowodany 2,2 g, w tym laktoza 1,3 g, tłuszcz 0,1 g, błonnik 0 g, składniki mineralne</t>
  </si>
  <si>
    <t xml:space="preserve">Dieta wspomagająca leczenie ran i odleżyn, kompletna, normokaloryczna ( 1kcal/ml ),  dla chorych z trudnogojącymi się ranami, zawiera białko ( kazeina, soja, arginina, glutamina), tłuszcz ( LCT, MCT ), węglowodany (maltodekstryna ), wit. i skł. mineralne, bezglutenowa, bogatoresztkowa </t>
  </si>
  <si>
    <t xml:space="preserve">Dieta kompletna w płynie, polimeryczna, hiperkaloryczna (2,4 kcal/ml), zawartość białka 0,14 g/ml, źródłem białka są kazeina i serwatka, bezresztkowa, bezglutenowa, o niskiej zawartości tłuszczu (do 35%), zawierająca wyłącznie tłuszcze LCT.  Wskazany przy braku apetytu, zaburzeniach żucia i połykania oraz do postępowania żywieniowego u pacjentów onkologicznych. </t>
  </si>
  <si>
    <t>Produkt o niskim indeksie glikemicznym, hiperkaloryczny, bogatobiałkowy (mieszanina białka sojowego i kazeiny) z błonnikiem  (rozpuszczalny  i nierozpuszczalny) o obniżonym współczynniku  oddechowym (powyżej 46% energii z tłuszczu), z olejem rybim. Nie zawiera laktozy, fruktozy</t>
  </si>
  <si>
    <t>Dieta beztłuszczowa, hiperkaloryczna (1,5 kcal/ml) bogatobiałkowa stosowana jedynie jako uzupełnienie diety u chorych z zapaleniem trzustki i zaleceniach diety niskotłuszczowej, oparta na białku serwatkowym, bezresztkowa, bezglutenowa, klinicznie wolna od laktozy, o niskiej zawartości sodu i fosforanów, żródłem węglowodanów są wolno wchłaniane maltodekstryny i sacharoza.</t>
  </si>
  <si>
    <t>100g: 1230kJ/290 kcal, tłuszcz 0g, węglowodany 57,6g; błonnik 28,0g, białko 0,8g</t>
  </si>
  <si>
    <t>Tłuszcz 3,5 g/100 ml( nasycone kwasy tłuszczowe 3,5 g/ 100 ml, Jednonienasycone kwasy tłuszczowe 1,3g/100 ml , wielonienasycone kwasy tłuszczowe 0,6g/100 ml), Węglowodany 7 g/100 ml (w tym laktoza 6,1 g/100 ml). Składniki mineralne. Witaminy. Nukleotydy. DHA 6,7 mg/100 ml  Wzbogacony w taurynę, inozytol i cholinę. Wartość energetyczna 66 kcal/100 ml (275 kJ/100 ml). Osmolarność 260 mOsmol/l. Produkt bezglutenowy</t>
  </si>
  <si>
    <t>saszetka 1 g</t>
  </si>
  <si>
    <t>100 ml płynu zawiera: 5,5 g białka ( 0,85 g argininy ), 12,5 g węglowodanów, 3,3 g tłuszczów ( w tym 0,8g MCT), błonnik MF6-1,5 g, składniki mineralne ( Na 100 mg, K 150mg, Cl 125mg, Ca 80mg, P 72mg, Mg 23mg, Fe 1,6mg, Zn 2mg, Cu 200µg, Mn 0,38mg, F 0,1mg, Mo 10µg, Se 9,6µg, Cr 6,7µg, karotenoidy 0,23 mg. Osmolarność 315 Osmol/l</t>
  </si>
  <si>
    <t>Na 100 ml: wartość energetyczna 240kcal, białko 14,4g ; węglowodany 24,4g, w tym: cukry 13,3g; laktoza 0,3g; tłuszcz 9,4g, w tym kwasy nasycone 0,9g; błonnik pokarmowy 0g; witaminy; składniki mineralne, cholina 110mg, 570 mOsmol/l; do zakupu o smaku truskawkowym, waniliowym, mokka, owoce leśne, neutralny, rozgrzewającym owoców tropikalnych i imbiru oraz rześki smak czerwonych owoców</t>
  </si>
  <si>
    <t>1,5 kcal/ml, białko7,7g/100 ml, błonnik 1,5g/100 ml, osmolarności 395 mOsmol/l</t>
  </si>
  <si>
    <t>100 ml : wartość energetyczna:635 kJ/150 kcal; białko 3,9 g, węglowodany 33,5 g, tłuszcz 0 g; błonnik 0 g składniki mineralne, pierwiastki śladowe,  witaminy, cholina 69 mg; o smaku truskawkowym i jabłkowym</t>
  </si>
  <si>
    <t>proszek, 175 g</t>
  </si>
  <si>
    <t xml:space="preserve">proszek; 400 g; </t>
  </si>
  <si>
    <t>proszek, saszetka; suplement białka</t>
  </si>
  <si>
    <t>1000 ml</t>
  </si>
  <si>
    <t>Butelka plastikowa: płyn 125 ml.</t>
  </si>
  <si>
    <t>1000 ml, butelka</t>
  </si>
  <si>
    <t>Butelka plastikowa: płyn 200 ml.</t>
  </si>
  <si>
    <t>Methoxyfluranum</t>
  </si>
  <si>
    <t>płyn do sporządzania inhalacji parowej, zestaw zawiera:  jedna butelka zawierająca 3 ml metoksyfluranu 99,9% (w/w) z zabezpieczeniem gwarancyjnym, jeden inhalator oraz jedna komora zawierająca węgiel aktywny, w tekturowym pudełku</t>
  </si>
  <si>
    <t>DFP.271.75.2019.EP</t>
  </si>
  <si>
    <t>Oferowana ilość dawek a 200 mg</t>
  </si>
  <si>
    <t>Cena brutto jednej dawki a 200 mg</t>
  </si>
  <si>
    <t>dawek a 200 mg</t>
  </si>
  <si>
    <t>** max 100 szt w opakowaniu</t>
  </si>
  <si>
    <t>** Max 30 tabl. w opakowaniu</t>
  </si>
  <si>
    <t>^ Wymagany jeden podmiot odpowiedzialny</t>
  </si>
  <si>
    <t>Do zakupu w dawkach</t>
  </si>
  <si>
    <t>Podmiot odpowiedzialny</t>
  </si>
  <si>
    <t xml:space="preserve">Kod EAN </t>
  </si>
  <si>
    <t>Oferowana ilość dawek a 1000 j.m.</t>
  </si>
  <si>
    <t>Cena brutto jednej dawki a 1000j.m.</t>
  </si>
  <si>
    <t>dawek a 1000j.m.</t>
  </si>
  <si>
    <t>2000 j.m.</t>
  </si>
  <si>
    <t>3000 j.m.</t>
  </si>
  <si>
    <t>4000 j.m.</t>
  </si>
  <si>
    <t xml:space="preserve">Cena brutto jednej  dawki a 10 mcg </t>
  </si>
  <si>
    <t>10 mcg</t>
  </si>
  <si>
    <t>dawek a 10 mcg</t>
  </si>
  <si>
    <t>20 mcg</t>
  </si>
  <si>
    <t>30 mcg</t>
  </si>
  <si>
    <t>40 mcg</t>
  </si>
  <si>
    <t>50 mcg</t>
  </si>
  <si>
    <t>60 mcg</t>
  </si>
  <si>
    <t>Oferowana ilość dawek a 50 ml</t>
  </si>
  <si>
    <t>Cena brutto jednej dawki a 50 ml</t>
  </si>
  <si>
    <t>dawek a 50 ml</t>
  </si>
  <si>
    <t>dla dawki: 200 mg/ml, 50 ml
Nazwa handlowa:
Dawka:
Postać/ Opakowanie:
dla dawki: 200 mg/ml, 100 ml
Nazwa handlowa:
Dawka:
Postać/ Opakowanie:</t>
  </si>
  <si>
    <t>dla dawki: 200 mg/ml, 50 ml:
dla dawki: 200 mg/ml, 100 ml:</t>
  </si>
  <si>
    <r>
      <t>Azithromycinum</t>
    </r>
    <r>
      <rPr>
        <sz val="11"/>
        <color indexed="10"/>
        <rFont val="Garamond"/>
        <family val="1"/>
      </rPr>
      <t xml:space="preserve"> </t>
    </r>
  </si>
  <si>
    <t>** wymagane oświadczenie podmiotu odpowiedzialnego oferowanego produktu leczniczego o gęstości roztworu po rekonstytucji</t>
  </si>
  <si>
    <t>** wymagane oświadczenie podmiotu odpowiedzialnego  oferowanego produktu leczniczego  o gęstości roztworu</t>
  </si>
  <si>
    <t xml:space="preserve">dla dawki: 200 mg, 1 g, 1,5 g, 2 g
Nazwa handlowa:
Dawka:
Postać/ Opakowanie:
Lub:
dla dawki: 200 mg, 1 g, 2 g
Nazwa handlowa:
Dawka:
Postać/ Opakowanie
</t>
  </si>
  <si>
    <t xml:space="preserve">dla dawki: 200 mg, 1 g, 1,5 g, 2 g
Lub:
dla dawki: 200 mg, 1 g, 2 g
</t>
  </si>
  <si>
    <t>** Wymagane oświadczenie podmiotu odpowiedzialnego  oferowanego produktu leczniczego o gęstości roztworu</t>
  </si>
  <si>
    <t>Oxaliplatinum* ^ ** ***</t>
  </si>
  <si>
    <t xml:space="preserve">^wymagany jeden podmiot odpowiedzialny </t>
  </si>
  <si>
    <t>** wymagane oświadczenie podmiotu odpowiedzialnego oferowanego produktu leczniczego o gęstości roztworu</t>
  </si>
  <si>
    <t>***Zamawiający wymaga aby zaoferowany preparat posiadał po rozcieńczeniu stabilność chemiczną i fizyczną przez 24 godziny w temperaturze 2-8˚C i minimum 6 godzin w temperaturze 25˚C.</t>
  </si>
  <si>
    <t>** wymagane  oświadczenie podmiotu odpowiedzialnego oferowanego produktu leczniczego o gęstości roztworu</t>
  </si>
  <si>
    <t xml:space="preserve">opakowań a 100 tabl. powl. </t>
  </si>
  <si>
    <t xml:space="preserve">opakowań a 5 amp. </t>
  </si>
  <si>
    <t>Octreotidum*</t>
  </si>
  <si>
    <r>
      <t>Insulinum lisprum</t>
    </r>
    <r>
      <rPr>
        <strike/>
        <sz val="11"/>
        <rFont val="Garamond"/>
        <family val="1"/>
      </rPr>
      <t>*</t>
    </r>
  </si>
  <si>
    <t>Podmiot Odpowiedzialny / Producent poz. 36</t>
  </si>
  <si>
    <t>Kod EAN / Jeżeli dotyczy poz. 36</t>
  </si>
  <si>
    <t>aerozol wziewny, zawiesina</t>
  </si>
  <si>
    <t xml:space="preserve">opakowań a 60 tabl. </t>
  </si>
  <si>
    <t>Podmiot Odpowiedzialny/ Wytwórca poz.5</t>
  </si>
  <si>
    <t>Kod EAN (poz. 3,5 jeżeli dotyczy)</t>
  </si>
  <si>
    <t>Dla dawki 2,5 g                                                     Nazwa handlowa:
Dawka: 
Postać / Opakowanie:                                                                                                 
Dla dawki 5g: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handlowa:
Dawka: 
Postać / Opakowanie:</t>
  </si>
  <si>
    <t xml:space="preserve">Dla dawki 2,5 g                                                                                                             
Dla dawki 5g: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</si>
  <si>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Oferowana ilość  dawek a 2,5 g </t>
  </si>
  <si>
    <t>1 ml zawiera: białko ludzkiego osocza 50 mg w tym co najmniej 95% normalnej immunoglobuliny, IgM 6 mg, IgA 6 mg, IgG 38 mg (ok. 63% IgG1, 26% IgG2, 4 % IgG3, 7% IgG4)*</t>
  </si>
  <si>
    <t>Podmiot Odpowiedzialny/ Producent poz.2</t>
  </si>
  <si>
    <t>Kod EAN (jeżeli dotyczy poz. 2)</t>
  </si>
  <si>
    <t>Kod EAN/ poz. 1,5,17,53 jeżeli dotyczy</t>
  </si>
  <si>
    <t>Podmiot Odpowiedzialny /Producent Poz. 5,53/ 
Wytwórca poz. 1,17</t>
  </si>
  <si>
    <t>Fosfomycinum</t>
  </si>
  <si>
    <t>proszek do sporządzania roztworu do infuzji/butelka</t>
  </si>
  <si>
    <t>Kod EAN (jeżeli dotyczy)</t>
  </si>
  <si>
    <t xml:space="preserve">** wymagane oświadczenie podmiotu odpowiedzialnego oferowanego produktu leczniczego o gęstości roztworu </t>
  </si>
  <si>
    <t xml:space="preserve">Wytwórca </t>
  </si>
  <si>
    <t xml:space="preserve">Producent </t>
  </si>
  <si>
    <t>Producent</t>
  </si>
  <si>
    <t xml:space="preserve">koncentrat do sporządzania roztworu do infuzji fiol. </t>
  </si>
  <si>
    <t>*wykaz C Obwieszczenia MZ aktualny na dzień składania oferty</t>
  </si>
  <si>
    <t xml:space="preserve">Nazwa handlowa:
Dawka: 
Postać / Opakowanie:
</t>
  </si>
  <si>
    <t xml:space="preserve">Nazwa handlowa:
Dawka: 
Postać / Opakowanie:
</t>
  </si>
  <si>
    <t>20 mg/ml; 10 ml (2 x 5 ml)</t>
  </si>
  <si>
    <t>dla 1000 j.m.</t>
  </si>
  <si>
    <t>dla 4000 j.m.</t>
  </si>
  <si>
    <t>dla 3000 j.m.</t>
  </si>
  <si>
    <t>dla 2000 j.m.</t>
  </si>
  <si>
    <t xml:space="preserve">Cena brutto jednej dawki a 2,5g </t>
  </si>
  <si>
    <t>dla 10 mcg</t>
  </si>
  <si>
    <t>dla 20 mcg</t>
  </si>
  <si>
    <t>dla 30 mcg</t>
  </si>
  <si>
    <t>dla 40 mcg</t>
  </si>
  <si>
    <t>dla 50 mcg</t>
  </si>
  <si>
    <t>dla 60 mcg</t>
  </si>
  <si>
    <t>Lurasidonum *</t>
  </si>
  <si>
    <t>74 mg</t>
  </si>
  <si>
    <t>Haloperidolum *</t>
  </si>
  <si>
    <t>Hydroxyzini hydrochloridum *</t>
  </si>
  <si>
    <t>Hydroxyzini
hydrochloridum *</t>
  </si>
  <si>
    <t>Dostawa produktów leczniczych, wyrobów medycznych, dietetycznych środków specjalnego przeznaczenia medycznego oraz kosmetyku</t>
  </si>
  <si>
    <r>
      <t xml:space="preserve">Oświadczamy, że oferowane przez nas w części </t>
    </r>
    <r>
      <rPr>
        <b/>
        <sz val="11"/>
        <rFont val="Garamond"/>
        <family val="1"/>
      </rPr>
      <t xml:space="preserve">59 </t>
    </r>
    <r>
      <rPr>
        <sz val="11"/>
        <rFont val="Garamond"/>
        <family val="1"/>
      </rPr>
      <t>poz. 31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Polski. (dotyczy wykonawców oferujących kosmetyki).</t>
    </r>
  </si>
  <si>
    <r>
      <t>Oświadczamy, że oferowane przez nas w części:</t>
    </r>
    <r>
      <rPr>
        <b/>
        <sz val="11"/>
        <rFont val="Garamond"/>
        <family val="1"/>
      </rPr>
      <t xml:space="preserve"> 21</t>
    </r>
    <r>
      <rPr>
        <sz val="11"/>
        <rFont val="Garamond"/>
        <family val="1"/>
      </rPr>
      <t xml:space="preserve"> poz. 36; </t>
    </r>
    <r>
      <rPr>
        <b/>
        <sz val="11"/>
        <rFont val="Garamond"/>
        <family val="1"/>
      </rPr>
      <t>57</t>
    </r>
    <r>
      <rPr>
        <sz val="11"/>
        <rFont val="Garamond"/>
        <family val="1"/>
      </rPr>
      <t xml:space="preserve"> poz. 2; </t>
    </r>
    <r>
      <rPr>
        <b/>
        <sz val="11"/>
        <rFont val="Garamond"/>
        <family val="1"/>
      </rPr>
      <t xml:space="preserve">59 </t>
    </r>
    <r>
      <rPr>
        <sz val="11"/>
        <rFont val="Garamond"/>
        <family val="1"/>
      </rPr>
      <t xml:space="preserve">poz. 5, 53; </t>
    </r>
    <r>
      <rPr>
        <b/>
        <sz val="11"/>
        <rFont val="Garamond"/>
        <family val="1"/>
      </rPr>
      <t xml:space="preserve">78; 79 </t>
    </r>
    <r>
      <rPr>
        <sz val="11"/>
        <rFont val="Garamond"/>
        <family val="1"/>
      </rPr>
      <t>dietetyczne środki spożywcze specjalnego przeznaczenia medycznego są dopuszczone do obrotu na terenie Polski na zasadach określonych w ustawie o bezpieczeństwie żywności i żywienia. Jednocześnie oświadczamy, że na każdorazowe wezwanie Zamawiającego przedstawimy dokumenty dopuszczające do obrotu na terenie Polski. (dotyczy wykonawców oferujących dietetyczne środki spożywcze specjalnego przeznaczenia medycznego)</t>
    </r>
  </si>
  <si>
    <r>
      <t xml:space="preserve">Oświadczamy, że oferowane przez nas produkty lecznicze w częściach: </t>
    </r>
    <r>
      <rPr>
        <b/>
        <sz val="11"/>
        <rFont val="Garamond"/>
        <family val="1"/>
      </rPr>
      <t xml:space="preserve">1 - 20; 21 </t>
    </r>
    <r>
      <rPr>
        <sz val="11"/>
        <rFont val="Garamond"/>
        <family val="1"/>
      </rPr>
      <t xml:space="preserve">poz. 1 - 35, 37 - 67; </t>
    </r>
    <r>
      <rPr>
        <b/>
        <sz val="11"/>
        <rFont val="Garamond"/>
        <family val="1"/>
      </rPr>
      <t>22 - 33; 34</t>
    </r>
    <r>
      <rPr>
        <sz val="11"/>
        <rFont val="Garamond"/>
        <family val="1"/>
      </rPr>
      <t xml:space="preserve"> poz. 1-4; </t>
    </r>
    <r>
      <rPr>
        <b/>
        <sz val="11"/>
        <rFont val="Garamond"/>
        <family val="1"/>
      </rPr>
      <t>36 - 56; 57</t>
    </r>
    <r>
      <rPr>
        <sz val="11"/>
        <rFont val="Garamond"/>
        <family val="1"/>
      </rPr>
      <t xml:space="preserve"> poz. 1, 3; </t>
    </r>
    <r>
      <rPr>
        <b/>
        <sz val="11"/>
        <rFont val="Garamond"/>
        <family val="1"/>
      </rPr>
      <t>58; 59</t>
    </r>
    <r>
      <rPr>
        <sz val="11"/>
        <rFont val="Garamond"/>
        <family val="1"/>
      </rPr>
      <t xml:space="preserve"> poz. 2 - 4, 6 - 16, 18 - 30, 32 - 52; </t>
    </r>
    <r>
      <rPr>
        <b/>
        <sz val="11"/>
        <rFont val="Garamond"/>
        <family val="1"/>
      </rPr>
      <t xml:space="preserve">60 - 74; 80 </t>
    </r>
    <r>
      <rPr>
        <sz val="11"/>
        <rFont val="Garamond"/>
        <family val="1"/>
      </rPr>
      <t>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</t>
    </r>
  </si>
  <si>
    <t>Acidum clavulanicum +
Amoxicillinum*^</t>
  </si>
  <si>
    <t>dla dawki 120 mg                                   Nazwa handlowa:
Dawka: 
Postać / Opakowanie:                                dla dawki 400 mg                                Nazwa handlowa:
Dawka: 
Postać / Opakowanie:</t>
  </si>
  <si>
    <t>Dla dawki 120 mg                       Dla dawki 400 mg</t>
  </si>
  <si>
    <t>Oferowana ilość dawek a 120 mg</t>
  </si>
  <si>
    <t>Cena brutto jednej dawki a 120 mg</t>
  </si>
  <si>
    <t>Do zakupu: 200 mg, 1 g, 1,5 g, 2 g  lub 200 mg, 1 g, 2 g</t>
  </si>
  <si>
    <t>Opakowań x 10 wkładów</t>
  </si>
  <si>
    <t>Ramipril</t>
  </si>
  <si>
    <t>^ Max 14 szt. w opakowaniu</t>
  </si>
  <si>
    <t>Ilość opakowań</t>
  </si>
  <si>
    <t xml:space="preserve">opakowań 2 x 5 ml </t>
  </si>
  <si>
    <t xml:space="preserve">opakowań 12 mimimsów po 0,5 ml </t>
  </si>
  <si>
    <t xml:space="preserve">opakowań x 6 szt. </t>
  </si>
  <si>
    <t>Nazwa handlowa dla 1000 j.m.:
Dawka:
Postać/ Opakowanie:</t>
  </si>
  <si>
    <t>Nazwa handlowa 2000 j.m.:
Dawka:
Postać/ Opakowanie:</t>
  </si>
  <si>
    <t>Nazwa handlowa 3000 j.m.:
Dawka:
Postać/ Opakowanie:</t>
  </si>
  <si>
    <t>Nazwa handlowa 4000 j.m.: 
Dawka:
Postać/ Opakowanie:</t>
  </si>
  <si>
    <t xml:space="preserve">dawek a 120 mg </t>
  </si>
  <si>
    <t>opakowań a 100 tabl</t>
  </si>
  <si>
    <t>Nazwa handlowa 10 mcg:
Dawka:
Postać/ Opakowanie:</t>
  </si>
  <si>
    <t>Nazwa handlowa 20 mcg:
Dawka:
Postać/ Opakowanie:</t>
  </si>
  <si>
    <t>Nazwa handlowa 30 mcg:
Dawka:
Postać/ Opakowanie:</t>
  </si>
  <si>
    <t>Nazwa handlowa 40 mcg:
Dawka:
Postać/ Opakowanie:</t>
  </si>
  <si>
    <t>Nazwa handlowa 50 mcg:
Dawka:
Postać/ Opakowanie:</t>
  </si>
  <si>
    <t>Nazwa handlowa 60 mcg:
Dawka:
Postać/ Opakowanie:</t>
  </si>
  <si>
    <t>roztwór do wstrz., amp-strzyk.</t>
  </si>
  <si>
    <t>^ wytwarzany w UE</t>
  </si>
  <si>
    <r>
      <t xml:space="preserve">Oświadczamy, że oferowane przez nas wyroby medyczne w częściach </t>
    </r>
    <r>
      <rPr>
        <b/>
        <sz val="11"/>
        <rFont val="Garamond"/>
        <family val="1"/>
      </rPr>
      <t>34</t>
    </r>
    <r>
      <rPr>
        <sz val="11"/>
        <rFont val="Garamond"/>
        <family val="1"/>
      </rPr>
      <t xml:space="preserve"> poz. 5; </t>
    </r>
    <r>
      <rPr>
        <b/>
        <sz val="11"/>
        <rFont val="Garamond"/>
        <family val="1"/>
      </rPr>
      <t>59</t>
    </r>
    <r>
      <rPr>
        <sz val="11"/>
        <rFont val="Garamond"/>
        <family val="1"/>
      </rPr>
      <t xml:space="preserve"> poz. 1, 17</t>
    </r>
    <r>
      <rPr>
        <b/>
        <sz val="11"/>
        <rFont val="Garamond"/>
        <family val="1"/>
      </rPr>
      <t>; 75; 76; 77</t>
    </r>
    <r>
      <rPr>
        <sz val="11"/>
        <rFont val="Garamond"/>
        <family val="1"/>
      </rPr>
      <t xml:space="preserve"> są dopuszczone do obrotu i używania na terenie Polski na zasadach określonych w ustawie o wyrobach medycznych. Jednocześnie oświadczamy, że na każdorazowe wezwanie Zamawiającego przedstawimy dokumenty dopuszczające do obrotu i używania na terenie Polski. (dotyczy wykonawców oferujących wyroby medyczne).</t>
    </r>
  </si>
  <si>
    <t>Finasteridum ^</t>
  </si>
  <si>
    <t>Metoclopramid hydrochloridum *</t>
  </si>
  <si>
    <t>Pentoxifyllinum *</t>
  </si>
  <si>
    <r>
      <t>Vinpocetine ^^</t>
    </r>
    <r>
      <rPr>
        <sz val="11"/>
        <color indexed="10"/>
        <rFont val="Garamond"/>
        <family val="1"/>
      </rPr>
      <t xml:space="preserve"> ***</t>
    </r>
  </si>
  <si>
    <r>
      <t xml:space="preserve">^^ max 30 szt. w opakowaniu
</t>
    </r>
    <r>
      <rPr>
        <sz val="11"/>
        <color indexed="10"/>
        <rFont val="Garamond"/>
        <family val="1"/>
      </rPr>
      <t xml:space="preserve"> *** Zamawiający dopuszcza do wyceny 50 szt. w opakownaiu</t>
    </r>
  </si>
  <si>
    <r>
      <t>Ceftazidimum*</t>
    </r>
    <r>
      <rPr>
        <b/>
        <sz val="11"/>
        <color indexed="60"/>
        <rFont val="Garamond"/>
        <family val="1"/>
      </rPr>
      <t>^</t>
    </r>
  </si>
  <si>
    <t>^ Potwierdzona w Charakterystyce produktu leczniczego trwałość preparatu po rozpuszczeniu - 24 godziny w temperaturze 2° - 8° C</t>
  </si>
  <si>
    <r>
      <t>proszek do sporządzania roztworu do wstrzykiwań dożylnych,</t>
    </r>
    <r>
      <rPr>
        <sz val="11"/>
        <color indexed="10"/>
        <rFont val="Garamond"/>
        <family val="1"/>
      </rPr>
      <t xml:space="preserve"> </t>
    </r>
    <r>
      <rPr>
        <sz val="11"/>
        <color indexed="60"/>
        <rFont val="Garamond"/>
        <family val="1"/>
      </rPr>
      <t>domięśniowych</t>
    </r>
    <r>
      <rPr>
        <sz val="11"/>
        <rFont val="Garamond"/>
        <family val="1"/>
      </rPr>
      <t xml:space="preserve"> i infuzji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</si>
</sst>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"/>
    <numFmt numFmtId="183" formatCode="[$-415]dddd\,\ d\ mmmm\ yyyy"/>
    <numFmt numFmtId="184" formatCode="#,##0.0"/>
    <numFmt numFmtId="185" formatCode="_-* #,##0.0\ _z_ł_-;\-* #,##0.0\ _z_ł_-;_-* &quot;-&quot;??\ _z_ł_-;_-@_-"/>
    <numFmt numFmtId="186" formatCode="[$-415]d\ mmmm\ yyyy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1"/>
      <color indexed="10"/>
      <name val="Garamond"/>
      <family val="1"/>
    </font>
    <font>
      <strike/>
      <sz val="11"/>
      <name val="Garamond"/>
      <family val="1"/>
    </font>
    <font>
      <b/>
      <sz val="11"/>
      <color indexed="6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trike/>
      <sz val="11"/>
      <color indexed="10"/>
      <name val="Garamond"/>
      <family val="1"/>
    </font>
    <font>
      <sz val="11"/>
      <color indexed="6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b/>
      <sz val="11"/>
      <color theme="1"/>
      <name val="Times New Roman"/>
      <family val="1"/>
    </font>
    <font>
      <strike/>
      <sz val="11"/>
      <color rgb="FFFF0000"/>
      <name val="Garamond"/>
      <family val="1"/>
    </font>
    <font>
      <b/>
      <sz val="11"/>
      <color rgb="FFC0000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69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/>
    </xf>
    <xf numFmtId="1" fontId="4" fillId="0" borderId="10" xfId="44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>
      <alignment vertical="center" wrapText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1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vertical="top" wrapText="1"/>
    </xf>
    <xf numFmtId="0" fontId="4" fillId="0" borderId="10" xfId="44" applyNumberFormat="1" applyFont="1" applyFill="1" applyBorder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4" fillId="0" borderId="10" xfId="44" applyNumberFormat="1" applyFont="1" applyFill="1" applyBorder="1" applyAlignment="1">
      <alignment horizontal="left" vertical="top" wrapText="1"/>
    </xf>
    <xf numFmtId="0" fontId="4" fillId="0" borderId="10" xfId="42" applyNumberFormat="1" applyFont="1" applyFill="1" applyBorder="1" applyAlignment="1">
      <alignment horizontal="left" vertical="top" wrapText="1"/>
    </xf>
    <xf numFmtId="0" fontId="4" fillId="0" borderId="0" xfId="42" applyNumberFormat="1" applyFont="1" applyFill="1" applyBorder="1" applyAlignment="1">
      <alignment horizontal="left" vertical="top" wrapText="1"/>
    </xf>
    <xf numFmtId="1" fontId="4" fillId="0" borderId="0" xfId="46" applyNumberFormat="1" applyFont="1" applyFill="1" applyBorder="1" applyAlignment="1">
      <alignment horizontal="left" vertical="top" wrapText="1"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0" xfId="46" applyNumberFormat="1" applyFont="1" applyFill="1" applyBorder="1" applyAlignment="1">
      <alignment horizontal="left" vertical="top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shrinkToFit="1"/>
      <protection locked="0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3" fontId="4" fillId="0" borderId="0" xfId="46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34" borderId="13" xfId="0" applyFont="1" applyFill="1" applyBorder="1" applyAlignment="1">
      <alignment vertical="top" wrapText="1"/>
    </xf>
    <xf numFmtId="3" fontId="4" fillId="0" borderId="13" xfId="42" applyNumberFormat="1" applyFont="1" applyFill="1" applyBorder="1" applyAlignment="1">
      <alignment horizontal="left" vertical="top"/>
    </xf>
    <xf numFmtId="0" fontId="4" fillId="0" borderId="14" xfId="0" applyFont="1" applyFill="1" applyBorder="1" applyAlignment="1" applyProtection="1">
      <alignment vertical="top" wrapText="1"/>
      <protection locked="0"/>
    </xf>
    <xf numFmtId="4" fontId="4" fillId="0" borderId="13" xfId="0" applyNumberFormat="1" applyFont="1" applyFill="1" applyBorder="1" applyAlignment="1" applyProtection="1">
      <alignment vertical="top" wrapText="1" shrinkToFit="1"/>
      <protection locked="0"/>
    </xf>
    <xf numFmtId="44" fontId="4" fillId="0" borderId="13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9" fontId="4" fillId="0" borderId="0" xfId="0" applyNumberFormat="1" applyFont="1" applyFill="1" applyAlignment="1" applyProtection="1">
      <alignment horizontal="left" vertical="top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3" fontId="4" fillId="0" borderId="13" xfId="46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Fill="1" applyBorder="1" applyAlignment="1" applyProtection="1">
      <alignment vertical="top" wrapText="1" shrinkToFit="1"/>
      <protection locked="0"/>
    </xf>
    <xf numFmtId="0" fontId="4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top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5" applyNumberFormat="1" applyFont="1" applyFill="1" applyBorder="1" applyAlignment="1">
      <alignment horizontal="left" vertical="top" wrapText="1"/>
    </xf>
    <xf numFmtId="3" fontId="5" fillId="33" borderId="11" xfId="45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44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1" fontId="4" fillId="0" borderId="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/>
      <protection locked="0"/>
    </xf>
    <xf numFmtId="3" fontId="5" fillId="33" borderId="10" xfId="42" applyNumberFormat="1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3" fontId="4" fillId="0" borderId="10" xfId="44" applyNumberFormat="1" applyFont="1" applyFill="1" applyBorder="1" applyAlignment="1">
      <alignment horizontal="left" vertical="top" wrapText="1"/>
    </xf>
    <xf numFmtId="3" fontId="50" fillId="0" borderId="10" xfId="0" applyNumberFormat="1" applyFont="1" applyBorder="1" applyAlignment="1">
      <alignment horizontal="left" vertical="top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4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5" borderId="13" xfId="0" applyFont="1" applyFill="1" applyBorder="1" applyAlignment="1" applyProtection="1">
      <alignment horizontal="center" vertical="top" wrapText="1"/>
      <protection locked="0"/>
    </xf>
    <xf numFmtId="0" fontId="5" fillId="35" borderId="15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5" fillId="35" borderId="16" xfId="0" applyFont="1" applyFill="1" applyBorder="1" applyAlignment="1" applyProtection="1">
      <alignment horizontal="center" vertical="top" wrapText="1"/>
      <protection locked="0"/>
    </xf>
    <xf numFmtId="0" fontId="4" fillId="0" borderId="10" xfId="56" applyFont="1" applyFill="1" applyBorder="1" applyAlignment="1">
      <alignment horizontal="center" vertical="top"/>
      <protection/>
    </xf>
    <xf numFmtId="10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left" vertical="top"/>
      <protection locked="0"/>
    </xf>
    <xf numFmtId="0" fontId="4" fillId="0" borderId="16" xfId="0" applyFont="1" applyBorder="1" applyAlignment="1">
      <alignment horizontal="left" vertical="center" wrapText="1"/>
    </xf>
    <xf numFmtId="3" fontId="4" fillId="0" borderId="10" xfId="44" applyNumberFormat="1" applyFont="1" applyFill="1" applyBorder="1" applyAlignment="1">
      <alignment horizontal="left" vertical="top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4" fillId="35" borderId="0" xfId="0" applyFont="1" applyFill="1" applyBorder="1" applyAlignment="1">
      <alignment horizontal="left" vertical="top" wrapText="1"/>
    </xf>
    <xf numFmtId="1" fontId="4" fillId="35" borderId="16" xfId="0" applyNumberFormat="1" applyFont="1" applyFill="1" applyBorder="1" applyAlignment="1" applyProtection="1">
      <alignment horizontal="left" vertical="top" wrapText="1" shrinkToFit="1"/>
      <protection locked="0"/>
    </xf>
    <xf numFmtId="0" fontId="4" fillId="35" borderId="10" xfId="0" applyFont="1" applyFill="1" applyBorder="1" applyAlignment="1">
      <alignment horizontal="left" vertical="top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Border="1" applyAlignment="1">
      <alignment horizontal="left" vertical="top"/>
    </xf>
    <xf numFmtId="0" fontId="54" fillId="0" borderId="10" xfId="0" applyFont="1" applyFill="1" applyBorder="1" applyAlignment="1" applyProtection="1">
      <alignment vertical="top" wrapText="1"/>
      <protection locked="0"/>
    </xf>
    <xf numFmtId="0" fontId="54" fillId="0" borderId="10" xfId="0" applyFont="1" applyBorder="1" applyAlignment="1">
      <alignment vertical="top" wrapText="1"/>
    </xf>
    <xf numFmtId="1" fontId="54" fillId="0" borderId="10" xfId="44" applyNumberFormat="1" applyFont="1" applyFill="1" applyBorder="1" applyAlignment="1">
      <alignment horizontal="left" vertical="top" wrapText="1"/>
    </xf>
    <xf numFmtId="0" fontId="54" fillId="0" borderId="12" xfId="0" applyFont="1" applyFill="1" applyBorder="1" applyAlignment="1" applyProtection="1">
      <alignment vertical="top" wrapText="1"/>
      <protection locked="0"/>
    </xf>
    <xf numFmtId="4" fontId="54" fillId="0" borderId="10" xfId="0" applyNumberFormat="1" applyFont="1" applyFill="1" applyBorder="1" applyAlignment="1" applyProtection="1">
      <alignment vertical="top" wrapText="1" shrinkToFit="1"/>
      <protection locked="0"/>
    </xf>
    <xf numFmtId="1" fontId="54" fillId="0" borderId="10" xfId="0" applyNumberFormat="1" applyFont="1" applyFill="1" applyBorder="1" applyAlignment="1" applyProtection="1">
      <alignment vertical="top" wrapText="1" shrinkToFit="1"/>
      <protection locked="0"/>
    </xf>
    <xf numFmtId="44" fontId="54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7" fillId="0" borderId="0" xfId="0" applyFont="1" applyAlignment="1">
      <alignment horizontal="justify" vertical="justify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0" fillId="0" borderId="1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" fillId="0" borderId="0" xfId="60" applyFont="1" applyBorder="1" applyAlignment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60" applyFont="1" applyFill="1" applyBorder="1" applyAlignment="1">
      <alignment horizontal="left" vertical="center" wrapText="1"/>
      <protection/>
    </xf>
    <xf numFmtId="0" fontId="4" fillId="0" borderId="18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4" fillId="34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center" wrapText="1"/>
    </xf>
    <xf numFmtId="3" fontId="5" fillId="33" borderId="11" xfId="42" applyNumberFormat="1" applyFont="1" applyFill="1" applyBorder="1" applyAlignment="1" applyProtection="1">
      <alignment horizontal="left" vertical="top" wrapText="1"/>
      <protection locked="0"/>
    </xf>
    <xf numFmtId="3" fontId="5" fillId="33" borderId="12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3" fontId="5" fillId="36" borderId="11" xfId="0" applyNumberFormat="1" applyFont="1" applyFill="1" applyBorder="1" applyAlignment="1" applyProtection="1">
      <alignment horizontal="center" vertical="top" wrapText="1"/>
      <protection locked="0"/>
    </xf>
    <xf numFmtId="3" fontId="5" fillId="36" borderId="12" xfId="0" applyNumberFormat="1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Alignment="1" applyProtection="1">
      <alignment horizontal="left" vertical="top" wrapText="1"/>
      <protection locked="0"/>
    </xf>
    <xf numFmtId="3" fontId="4" fillId="36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5" borderId="10" xfId="0" applyFont="1" applyFill="1" applyBorder="1" applyAlignment="1" applyProtection="1">
      <alignment horizontal="center" vertical="top" wrapText="1"/>
      <protection locked="0"/>
    </xf>
    <xf numFmtId="0" fontId="5" fillId="33" borderId="19" xfId="0" applyFont="1" applyFill="1" applyBorder="1" applyAlignment="1" applyProtection="1">
      <alignment horizontal="center" vertical="top" wrapText="1"/>
      <protection locked="0"/>
    </xf>
    <xf numFmtId="0" fontId="5" fillId="33" borderId="14" xfId="0" applyFont="1" applyFill="1" applyBorder="1" applyAlignment="1" applyProtection="1">
      <alignment horizontal="center" vertical="top" wrapText="1"/>
      <protection locked="0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4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4" fillId="35" borderId="15" xfId="0" applyFont="1" applyFill="1" applyBorder="1" applyAlignment="1" applyProtection="1">
      <alignment horizontal="center" vertical="center" wrapText="1"/>
      <protection locked="0"/>
    </xf>
    <xf numFmtId="0" fontId="4" fillId="35" borderId="1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175" fontId="4" fillId="0" borderId="10" xfId="45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3" fontId="5" fillId="33" borderId="11" xfId="42" applyNumberFormat="1" applyFont="1" applyFill="1" applyBorder="1" applyAlignment="1" applyProtection="1">
      <alignment horizontal="center" vertical="top" wrapText="1"/>
      <protection locked="0"/>
    </xf>
    <xf numFmtId="3" fontId="5" fillId="33" borderId="12" xfId="42" applyNumberFormat="1" applyFont="1" applyFill="1" applyBorder="1" applyAlignment="1" applyProtection="1">
      <alignment horizontal="center" vertical="top" wrapText="1"/>
      <protection locked="0"/>
    </xf>
    <xf numFmtId="0" fontId="5" fillId="35" borderId="13" xfId="0" applyFont="1" applyFill="1" applyBorder="1" applyAlignment="1" applyProtection="1">
      <alignment horizontal="center" vertical="top" wrapText="1"/>
      <protection locked="0"/>
    </xf>
    <xf numFmtId="0" fontId="5" fillId="35" borderId="15" xfId="0" applyFont="1" applyFill="1" applyBorder="1" applyAlignment="1" applyProtection="1">
      <alignment horizontal="center" vertical="top" wrapText="1"/>
      <protection locked="0"/>
    </xf>
    <xf numFmtId="0" fontId="5" fillId="35" borderId="16" xfId="0" applyFont="1" applyFill="1" applyBorder="1" applyAlignment="1" applyProtection="1">
      <alignment horizontal="center" vertical="top" wrapText="1"/>
      <protection locked="0"/>
    </xf>
    <xf numFmtId="4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5" fontId="4" fillId="0" borderId="19" xfId="45" applyNumberFormat="1" applyFont="1" applyFill="1" applyBorder="1" applyAlignment="1">
      <alignment horizontal="center" vertical="center" wrapText="1"/>
    </xf>
    <xf numFmtId="175" fontId="4" fillId="0" borderId="20" xfId="45" applyNumberFormat="1" applyFont="1" applyFill="1" applyBorder="1" applyAlignment="1">
      <alignment horizontal="center" vertical="center" wrapText="1"/>
    </xf>
    <xf numFmtId="175" fontId="4" fillId="0" borderId="21" xfId="45" applyNumberFormat="1" applyFont="1" applyFill="1" applyBorder="1" applyAlignment="1">
      <alignment horizontal="center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2" xfId="56"/>
    <cellStyle name="Normalny 3" xfId="57"/>
    <cellStyle name="Normalny 4" xfId="58"/>
    <cellStyle name="Normalny 7" xfId="59"/>
    <cellStyle name="Normalny_Arkusz1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129"/>
  <sheetViews>
    <sheetView showGridLines="0" view="pageBreakPreview" zoomScale="120" zoomScaleNormal="115" zoomScaleSheetLayoutView="120" zoomScalePageLayoutView="115" workbookViewId="0" topLeftCell="A19">
      <selection activeCell="C49" sqref="C49"/>
    </sheetView>
  </sheetViews>
  <sheetFormatPr defaultColWidth="9.00390625" defaultRowHeight="12.75"/>
  <cols>
    <col min="1" max="1" width="3.75390625" style="8" customWidth="1"/>
    <col min="2" max="3" width="30.00390625" style="1" customWidth="1"/>
    <col min="4" max="4" width="41.625" style="4" customWidth="1"/>
    <col min="5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64</v>
      </c>
    </row>
    <row r="2" spans="2:4" ht="15">
      <c r="B2" s="3"/>
      <c r="C2" s="3" t="s">
        <v>62</v>
      </c>
      <c r="D2" s="3"/>
    </row>
    <row r="4" spans="2:3" ht="15">
      <c r="B4" s="1" t="s">
        <v>53</v>
      </c>
      <c r="C4" s="1" t="s">
        <v>776</v>
      </c>
    </row>
    <row r="6" spans="2:4" ht="38.25" customHeight="1">
      <c r="B6" s="1" t="s">
        <v>52</v>
      </c>
      <c r="C6" s="164" t="s">
        <v>862</v>
      </c>
      <c r="D6" s="164"/>
    </row>
    <row r="8" spans="2:4" ht="15">
      <c r="B8" s="5" t="s">
        <v>46</v>
      </c>
      <c r="C8" s="165"/>
      <c r="D8" s="148"/>
    </row>
    <row r="9" spans="2:4" ht="15">
      <c r="B9" s="5" t="s">
        <v>54</v>
      </c>
      <c r="C9" s="162"/>
      <c r="D9" s="163"/>
    </row>
    <row r="10" spans="2:4" ht="15">
      <c r="B10" s="5" t="s">
        <v>45</v>
      </c>
      <c r="C10" s="149"/>
      <c r="D10" s="150"/>
    </row>
    <row r="11" spans="2:4" ht="15">
      <c r="B11" s="5" t="s">
        <v>56</v>
      </c>
      <c r="C11" s="149"/>
      <c r="D11" s="150"/>
    </row>
    <row r="12" spans="2:4" ht="15">
      <c r="B12" s="5" t="s">
        <v>57</v>
      </c>
      <c r="C12" s="149"/>
      <c r="D12" s="150"/>
    </row>
    <row r="13" spans="2:4" ht="15">
      <c r="B13" s="5" t="s">
        <v>58</v>
      </c>
      <c r="C13" s="149"/>
      <c r="D13" s="150"/>
    </row>
    <row r="14" spans="2:4" ht="15">
      <c r="B14" s="5" t="s">
        <v>59</v>
      </c>
      <c r="C14" s="149"/>
      <c r="D14" s="150"/>
    </row>
    <row r="15" spans="2:4" ht="15">
      <c r="B15" s="5" t="s">
        <v>60</v>
      </c>
      <c r="C15" s="149"/>
      <c r="D15" s="150"/>
    </row>
    <row r="16" spans="2:4" ht="15">
      <c r="B16" s="5" t="s">
        <v>61</v>
      </c>
      <c r="C16" s="149"/>
      <c r="D16" s="150"/>
    </row>
    <row r="17" spans="3:4" ht="15">
      <c r="C17" s="8"/>
      <c r="D17" s="9"/>
    </row>
    <row r="18" spans="1:4" ht="15">
      <c r="A18" s="8" t="s">
        <v>1</v>
      </c>
      <c r="B18" s="153" t="s">
        <v>55</v>
      </c>
      <c r="C18" s="152"/>
      <c r="D18" s="11"/>
    </row>
    <row r="19" spans="3:4" ht="15">
      <c r="C19" s="10"/>
      <c r="D19" s="11"/>
    </row>
    <row r="20" spans="2:4" ht="21" customHeight="1">
      <c r="B20" s="6" t="s">
        <v>17</v>
      </c>
      <c r="C20" s="12" t="s">
        <v>0</v>
      </c>
      <c r="D20" s="8"/>
    </row>
    <row r="21" spans="2:4" ht="15">
      <c r="B21" s="5" t="s">
        <v>24</v>
      </c>
      <c r="C21" s="13">
        <f>'część (1)'!H$5</f>
        <v>0</v>
      </c>
      <c r="D21" s="14"/>
    </row>
    <row r="22" spans="2:4" ht="15">
      <c r="B22" s="5" t="s">
        <v>25</v>
      </c>
      <c r="C22" s="13">
        <f>'część (2)'!H$5</f>
        <v>0</v>
      </c>
      <c r="D22" s="14"/>
    </row>
    <row r="23" spans="2:4" ht="15">
      <c r="B23" s="5" t="s">
        <v>26</v>
      </c>
      <c r="C23" s="13">
        <f>'część (3)'!H$5</f>
        <v>0</v>
      </c>
      <c r="D23" s="14"/>
    </row>
    <row r="24" spans="2:4" ht="15">
      <c r="B24" s="5" t="s">
        <v>27</v>
      </c>
      <c r="C24" s="13">
        <f>'część (4)'!H$5</f>
        <v>0</v>
      </c>
      <c r="D24" s="14"/>
    </row>
    <row r="25" spans="2:4" ht="15">
      <c r="B25" s="5" t="s">
        <v>28</v>
      </c>
      <c r="C25" s="13">
        <f>'część (5)'!H$5</f>
        <v>0</v>
      </c>
      <c r="D25" s="14"/>
    </row>
    <row r="26" spans="2:4" ht="15">
      <c r="B26" s="5" t="s">
        <v>29</v>
      </c>
      <c r="C26" s="13">
        <f>'część (6)'!H$5</f>
        <v>0</v>
      </c>
      <c r="D26" s="14"/>
    </row>
    <row r="27" spans="2:4" ht="15">
      <c r="B27" s="5" t="s">
        <v>30</v>
      </c>
      <c r="C27" s="13">
        <f>'część (7)'!H$6</f>
        <v>0</v>
      </c>
      <c r="D27" s="14"/>
    </row>
    <row r="28" spans="2:4" ht="15">
      <c r="B28" s="5" t="s">
        <v>31</v>
      </c>
      <c r="C28" s="13">
        <f>'część (8)'!H$6</f>
        <v>0</v>
      </c>
      <c r="D28" s="14"/>
    </row>
    <row r="29" spans="2:4" ht="15">
      <c r="B29" s="5" t="s">
        <v>32</v>
      </c>
      <c r="C29" s="13">
        <f>'część (9)'!H$6</f>
        <v>0</v>
      </c>
      <c r="D29" s="14"/>
    </row>
    <row r="30" spans="2:4" ht="15">
      <c r="B30" s="5" t="s">
        <v>33</v>
      </c>
      <c r="C30" s="13">
        <f>'część (10)'!H$5</f>
        <v>0</v>
      </c>
      <c r="D30" s="14"/>
    </row>
    <row r="31" spans="2:4" ht="15">
      <c r="B31" s="5" t="s">
        <v>34</v>
      </c>
      <c r="C31" s="13">
        <f>'część (11)'!H$5</f>
        <v>0</v>
      </c>
      <c r="D31" s="14"/>
    </row>
    <row r="32" spans="2:4" ht="15">
      <c r="B32" s="5" t="s">
        <v>35</v>
      </c>
      <c r="C32" s="13">
        <f>'część (12)'!H$5</f>
        <v>0</v>
      </c>
      <c r="D32" s="14"/>
    </row>
    <row r="33" spans="2:4" ht="15">
      <c r="B33" s="5" t="s">
        <v>36</v>
      </c>
      <c r="C33" s="13">
        <f>'część (13)'!H$6</f>
        <v>0</v>
      </c>
      <c r="D33" s="14"/>
    </row>
    <row r="34" spans="2:4" ht="15">
      <c r="B34" s="5" t="s">
        <v>37</v>
      </c>
      <c r="C34" s="13">
        <f>'część (14)'!H$5</f>
        <v>0</v>
      </c>
      <c r="D34" s="14"/>
    </row>
    <row r="35" spans="2:4" ht="15">
      <c r="B35" s="5" t="s">
        <v>38</v>
      </c>
      <c r="C35" s="13">
        <f>'część (15)'!H$5</f>
        <v>0</v>
      </c>
      <c r="D35" s="14"/>
    </row>
    <row r="36" spans="2:4" ht="15">
      <c r="B36" s="5" t="s">
        <v>91</v>
      </c>
      <c r="C36" s="13">
        <f>'część (16)'!H$5</f>
        <v>0</v>
      </c>
      <c r="D36" s="14"/>
    </row>
    <row r="37" spans="2:4" ht="15">
      <c r="B37" s="5" t="s">
        <v>92</v>
      </c>
      <c r="C37" s="13">
        <f>'część (17)'!H$5</f>
        <v>0</v>
      </c>
      <c r="D37" s="14"/>
    </row>
    <row r="38" spans="2:4" ht="15">
      <c r="B38" s="5" t="s">
        <v>93</v>
      </c>
      <c r="C38" s="13">
        <f>'część (18)'!H$5</f>
        <v>0</v>
      </c>
      <c r="D38" s="14"/>
    </row>
    <row r="39" spans="2:4" ht="15">
      <c r="B39" s="5" t="s">
        <v>94</v>
      </c>
      <c r="C39" s="13">
        <f>'część (19)'!H$5</f>
        <v>0</v>
      </c>
      <c r="D39" s="14"/>
    </row>
    <row r="40" spans="2:4" ht="15">
      <c r="B40" s="5" t="s">
        <v>95</v>
      </c>
      <c r="C40" s="13">
        <f>'część (20)'!H$5</f>
        <v>0</v>
      </c>
      <c r="D40" s="14"/>
    </row>
    <row r="41" spans="2:4" ht="15">
      <c r="B41" s="5" t="s">
        <v>96</v>
      </c>
      <c r="C41" s="13">
        <f>'część (21)'!H$5</f>
        <v>0</v>
      </c>
      <c r="D41" s="14"/>
    </row>
    <row r="42" spans="2:4" ht="15">
      <c r="B42" s="5" t="s">
        <v>97</v>
      </c>
      <c r="C42" s="13">
        <f>'część (22)'!H$5</f>
        <v>0</v>
      </c>
      <c r="D42" s="14"/>
    </row>
    <row r="43" spans="2:4" ht="15">
      <c r="B43" s="5" t="s">
        <v>98</v>
      </c>
      <c r="C43" s="13">
        <f>'część (23)'!H$5</f>
        <v>0</v>
      </c>
      <c r="D43" s="14"/>
    </row>
    <row r="44" spans="2:4" ht="15">
      <c r="B44" s="5" t="s">
        <v>99</v>
      </c>
      <c r="C44" s="13">
        <f>'część (24)'!H$5</f>
        <v>0</v>
      </c>
      <c r="D44" s="14"/>
    </row>
    <row r="45" spans="2:4" ht="15">
      <c r="B45" s="5" t="s">
        <v>100</v>
      </c>
      <c r="C45" s="13">
        <f>'część (25)'!H$5</f>
        <v>0</v>
      </c>
      <c r="D45" s="14"/>
    </row>
    <row r="46" spans="2:4" ht="15">
      <c r="B46" s="5" t="s">
        <v>101</v>
      </c>
      <c r="C46" s="13">
        <f>'część (26)'!H$5</f>
        <v>0</v>
      </c>
      <c r="D46" s="14"/>
    </row>
    <row r="47" spans="2:4" ht="15">
      <c r="B47" s="5" t="s">
        <v>102</v>
      </c>
      <c r="C47" s="13">
        <f>'część (27)'!H$5</f>
        <v>0</v>
      </c>
      <c r="D47" s="14"/>
    </row>
    <row r="48" spans="2:4" ht="15">
      <c r="B48" s="5" t="s">
        <v>103</v>
      </c>
      <c r="C48" s="13">
        <f>'część (28)'!H$5</f>
        <v>0</v>
      </c>
      <c r="D48" s="14"/>
    </row>
    <row r="49" spans="2:4" ht="15">
      <c r="B49" s="5" t="s">
        <v>104</v>
      </c>
      <c r="C49" s="13">
        <f>'część (29)'!H$5</f>
        <v>0</v>
      </c>
      <c r="D49" s="14"/>
    </row>
    <row r="50" spans="2:4" ht="15">
      <c r="B50" s="5" t="s">
        <v>105</v>
      </c>
      <c r="C50" s="13">
        <f>'część (30)'!H$5</f>
        <v>0</v>
      </c>
      <c r="D50" s="14"/>
    </row>
    <row r="51" spans="2:4" ht="15">
      <c r="B51" s="5" t="s">
        <v>106</v>
      </c>
      <c r="C51" s="13">
        <f>'część (31)'!H$5</f>
        <v>0</v>
      </c>
      <c r="D51" s="14"/>
    </row>
    <row r="52" spans="2:4" ht="15">
      <c r="B52" s="5" t="s">
        <v>107</v>
      </c>
      <c r="C52" s="13">
        <f>'część (32)'!H$5</f>
        <v>0</v>
      </c>
      <c r="D52" s="14"/>
    </row>
    <row r="53" spans="2:4" ht="15">
      <c r="B53" s="5" t="s">
        <v>108</v>
      </c>
      <c r="C53" s="13">
        <f>'część (33)'!H$5</f>
        <v>0</v>
      </c>
      <c r="D53" s="14"/>
    </row>
    <row r="54" spans="2:4" ht="15">
      <c r="B54" s="5" t="s">
        <v>109</v>
      </c>
      <c r="C54" s="13">
        <f>'część (34)'!H$5</f>
        <v>0</v>
      </c>
      <c r="D54" s="14"/>
    </row>
    <row r="55" spans="2:4" ht="15">
      <c r="B55" s="5" t="s">
        <v>110</v>
      </c>
      <c r="C55" s="13">
        <f>'część (35)'!H$5</f>
        <v>0</v>
      </c>
      <c r="D55" s="14"/>
    </row>
    <row r="56" spans="2:4" ht="15">
      <c r="B56" s="5" t="s">
        <v>111</v>
      </c>
      <c r="C56" s="13">
        <f>'część (36)'!H$5</f>
        <v>0</v>
      </c>
      <c r="D56" s="14"/>
    </row>
    <row r="57" spans="2:4" ht="15">
      <c r="B57" s="5" t="s">
        <v>112</v>
      </c>
      <c r="C57" s="13">
        <f>'część (37)'!H$6</f>
        <v>0</v>
      </c>
      <c r="D57" s="14"/>
    </row>
    <row r="58" spans="2:4" ht="15">
      <c r="B58" s="5" t="s">
        <v>113</v>
      </c>
      <c r="C58" s="13">
        <f>'część (38)'!H$6</f>
        <v>0</v>
      </c>
      <c r="D58" s="14"/>
    </row>
    <row r="59" spans="2:4" ht="15">
      <c r="B59" s="5" t="s">
        <v>114</v>
      </c>
      <c r="C59" s="13">
        <f>'część (39)'!H$5</f>
        <v>0</v>
      </c>
      <c r="D59" s="14"/>
    </row>
    <row r="60" spans="2:4" ht="15">
      <c r="B60" s="5" t="s">
        <v>115</v>
      </c>
      <c r="C60" s="13">
        <f>'część (40)'!H$5</f>
        <v>0</v>
      </c>
      <c r="D60" s="14"/>
    </row>
    <row r="61" spans="2:4" ht="15">
      <c r="B61" s="5" t="s">
        <v>116</v>
      </c>
      <c r="C61" s="13">
        <f>'część (41)'!H$5</f>
        <v>0</v>
      </c>
      <c r="D61" s="14"/>
    </row>
    <row r="62" spans="2:4" ht="15">
      <c r="B62" s="5" t="s">
        <v>117</v>
      </c>
      <c r="C62" s="13">
        <f>'część (42)'!H$5</f>
        <v>0</v>
      </c>
      <c r="D62" s="14"/>
    </row>
    <row r="63" spans="2:4" ht="15">
      <c r="B63" s="5" t="s">
        <v>118</v>
      </c>
      <c r="C63" s="13">
        <f>'część (43)'!H$5</f>
        <v>0</v>
      </c>
      <c r="D63" s="14"/>
    </row>
    <row r="64" spans="2:4" ht="15">
      <c r="B64" s="5" t="s">
        <v>119</v>
      </c>
      <c r="C64" s="13">
        <f>'część (44)'!H$5</f>
        <v>0</v>
      </c>
      <c r="D64" s="14"/>
    </row>
    <row r="65" spans="2:4" ht="15">
      <c r="B65" s="5" t="s">
        <v>120</v>
      </c>
      <c r="C65" s="13">
        <f>'część (45)'!H$5</f>
        <v>0</v>
      </c>
      <c r="D65" s="14"/>
    </row>
    <row r="66" spans="2:4" ht="15">
      <c r="B66" s="5" t="s">
        <v>121</v>
      </c>
      <c r="C66" s="13">
        <f>'część (46)'!H$5</f>
        <v>0</v>
      </c>
      <c r="D66" s="14"/>
    </row>
    <row r="67" spans="2:4" ht="15">
      <c r="B67" s="5" t="s">
        <v>122</v>
      </c>
      <c r="C67" s="13">
        <f>'część (47)'!H$5</f>
        <v>0</v>
      </c>
      <c r="D67" s="14"/>
    </row>
    <row r="68" spans="2:4" ht="15">
      <c r="B68" s="5" t="s">
        <v>123</v>
      </c>
      <c r="C68" s="13">
        <f>'część (48)'!H$5</f>
        <v>0</v>
      </c>
      <c r="D68" s="14"/>
    </row>
    <row r="69" spans="2:4" ht="15">
      <c r="B69" s="5" t="s">
        <v>124</v>
      </c>
      <c r="C69" s="13">
        <f>'część (49)'!H$5</f>
        <v>0</v>
      </c>
      <c r="D69" s="14"/>
    </row>
    <row r="70" spans="2:4" ht="15">
      <c r="B70" s="5" t="s">
        <v>125</v>
      </c>
      <c r="C70" s="13">
        <f>'część (50)'!H$5</f>
        <v>0</v>
      </c>
      <c r="D70" s="14"/>
    </row>
    <row r="71" spans="2:4" ht="15">
      <c r="B71" s="5" t="s">
        <v>126</v>
      </c>
      <c r="C71" s="13">
        <f>'część (51)'!H$5</f>
        <v>0</v>
      </c>
      <c r="D71" s="14"/>
    </row>
    <row r="72" spans="2:4" ht="15">
      <c r="B72" s="5" t="s">
        <v>127</v>
      </c>
      <c r="C72" s="13">
        <f>'część (52)'!H$5</f>
        <v>0</v>
      </c>
      <c r="D72" s="14"/>
    </row>
    <row r="73" spans="2:4" ht="15">
      <c r="B73" s="5" t="s">
        <v>128</v>
      </c>
      <c r="C73" s="13">
        <f>'część (53)'!H$5</f>
        <v>0</v>
      </c>
      <c r="D73" s="14"/>
    </row>
    <row r="74" spans="2:4" ht="15">
      <c r="B74" s="5" t="s">
        <v>129</v>
      </c>
      <c r="C74" s="13">
        <f>'część (54)'!H$5</f>
        <v>0</v>
      </c>
      <c r="D74" s="14"/>
    </row>
    <row r="75" spans="2:4" ht="15">
      <c r="B75" s="5" t="s">
        <v>130</v>
      </c>
      <c r="C75" s="13">
        <f>'część (55)'!H$5</f>
        <v>0</v>
      </c>
      <c r="D75" s="14"/>
    </row>
    <row r="76" spans="2:4" ht="15">
      <c r="B76" s="5" t="s">
        <v>131</v>
      </c>
      <c r="C76" s="13">
        <f>'część (56)'!H$5</f>
        <v>0</v>
      </c>
      <c r="D76" s="14"/>
    </row>
    <row r="77" spans="2:4" ht="15">
      <c r="B77" s="5" t="s">
        <v>132</v>
      </c>
      <c r="C77" s="13">
        <f>'część (57)'!H$5</f>
        <v>0</v>
      </c>
      <c r="D77" s="14"/>
    </row>
    <row r="78" spans="2:4" ht="15">
      <c r="B78" s="5" t="s">
        <v>133</v>
      </c>
      <c r="C78" s="13">
        <f>'część (58)'!H$5</f>
        <v>0</v>
      </c>
      <c r="D78" s="14"/>
    </row>
    <row r="79" spans="2:4" ht="15">
      <c r="B79" s="5" t="s">
        <v>134</v>
      </c>
      <c r="C79" s="13">
        <f>'część (59)'!H$5</f>
        <v>0</v>
      </c>
      <c r="D79" s="14"/>
    </row>
    <row r="80" spans="2:4" ht="15">
      <c r="B80" s="5" t="s">
        <v>135</v>
      </c>
      <c r="C80" s="13">
        <f>'część (60)'!H$5</f>
        <v>0</v>
      </c>
      <c r="D80" s="14"/>
    </row>
    <row r="81" spans="2:4" ht="15">
      <c r="B81" s="5" t="s">
        <v>136</v>
      </c>
      <c r="C81" s="13">
        <f>'część (61)'!H$5</f>
        <v>0</v>
      </c>
      <c r="D81" s="14"/>
    </row>
    <row r="82" spans="2:4" ht="15">
      <c r="B82" s="5" t="s">
        <v>137</v>
      </c>
      <c r="C82" s="13">
        <f>'część (62)'!H$5</f>
        <v>0</v>
      </c>
      <c r="D82" s="14"/>
    </row>
    <row r="83" spans="2:4" ht="15">
      <c r="B83" s="5" t="s">
        <v>138</v>
      </c>
      <c r="C83" s="13">
        <f>'część (63)'!H$5</f>
        <v>0</v>
      </c>
      <c r="D83" s="14"/>
    </row>
    <row r="84" spans="2:4" ht="15">
      <c r="B84" s="5" t="s">
        <v>139</v>
      </c>
      <c r="C84" s="13">
        <f>'część (64)'!H$5</f>
        <v>0</v>
      </c>
      <c r="D84" s="14"/>
    </row>
    <row r="85" spans="2:4" ht="15">
      <c r="B85" s="5" t="s">
        <v>140</v>
      </c>
      <c r="C85" s="13">
        <f>'część (65)'!H$5</f>
        <v>0</v>
      </c>
      <c r="D85" s="14"/>
    </row>
    <row r="86" spans="2:4" ht="15">
      <c r="B86" s="5" t="s">
        <v>141</v>
      </c>
      <c r="C86" s="13">
        <f>'część (66)'!H$5</f>
        <v>0</v>
      </c>
      <c r="D86" s="14"/>
    </row>
    <row r="87" spans="2:4" ht="15">
      <c r="B87" s="5" t="s">
        <v>142</v>
      </c>
      <c r="C87" s="13">
        <f>'część (67)'!H$5</f>
        <v>0</v>
      </c>
      <c r="D87" s="14"/>
    </row>
    <row r="88" spans="2:4" ht="15">
      <c r="B88" s="5" t="s">
        <v>143</v>
      </c>
      <c r="C88" s="13">
        <f>'część (68)'!H$5</f>
        <v>0</v>
      </c>
      <c r="D88" s="14"/>
    </row>
    <row r="89" spans="2:4" ht="15">
      <c r="B89" s="5" t="s">
        <v>144</v>
      </c>
      <c r="C89" s="13">
        <f>'część (69)'!H$5</f>
        <v>0</v>
      </c>
      <c r="D89" s="14"/>
    </row>
    <row r="90" spans="2:4" ht="15">
      <c r="B90" s="5" t="s">
        <v>145</v>
      </c>
      <c r="C90" s="13">
        <f>'część (70)'!H$5</f>
        <v>0</v>
      </c>
      <c r="D90" s="14"/>
    </row>
    <row r="91" spans="2:4" ht="15">
      <c r="B91" s="5" t="s">
        <v>146</v>
      </c>
      <c r="C91" s="13">
        <f>'część (71)'!H$5</f>
        <v>0</v>
      </c>
      <c r="D91" s="14"/>
    </row>
    <row r="92" spans="2:4" ht="15">
      <c r="B92" s="5" t="s">
        <v>147</v>
      </c>
      <c r="C92" s="13">
        <f>'część (72)'!H$5</f>
        <v>0</v>
      </c>
      <c r="D92" s="14"/>
    </row>
    <row r="93" spans="2:4" ht="15">
      <c r="B93" s="5" t="s">
        <v>148</v>
      </c>
      <c r="C93" s="13">
        <f>'część (73)'!H$5</f>
        <v>0</v>
      </c>
      <c r="D93" s="14"/>
    </row>
    <row r="94" spans="2:4" ht="15">
      <c r="B94" s="5" t="s">
        <v>149</v>
      </c>
      <c r="C94" s="13">
        <f>'część (74)'!H$5</f>
        <v>0</v>
      </c>
      <c r="D94" s="14"/>
    </row>
    <row r="95" spans="2:4" ht="15">
      <c r="B95" s="5" t="s">
        <v>150</v>
      </c>
      <c r="C95" s="13">
        <f>'część (75)'!H$5</f>
        <v>0</v>
      </c>
      <c r="D95" s="14"/>
    </row>
    <row r="96" spans="2:4" ht="15">
      <c r="B96" s="5" t="s">
        <v>151</v>
      </c>
      <c r="C96" s="13">
        <f>'część (76)'!H$5</f>
        <v>0</v>
      </c>
      <c r="D96" s="14"/>
    </row>
    <row r="97" spans="2:4" ht="15">
      <c r="B97" s="5" t="s">
        <v>152</v>
      </c>
      <c r="C97" s="13">
        <f>'część (77)'!H$5</f>
        <v>0</v>
      </c>
      <c r="D97" s="14"/>
    </row>
    <row r="98" spans="2:4" ht="15">
      <c r="B98" s="5" t="s">
        <v>153</v>
      </c>
      <c r="C98" s="13">
        <f>'część (78)'!H$5</f>
        <v>0</v>
      </c>
      <c r="D98" s="14"/>
    </row>
    <row r="99" spans="2:4" ht="15">
      <c r="B99" s="5" t="s">
        <v>154</v>
      </c>
      <c r="C99" s="13">
        <f>'część (79)'!H$5</f>
        <v>0</v>
      </c>
      <c r="D99" s="14"/>
    </row>
    <row r="100" spans="2:4" ht="15">
      <c r="B100" s="5" t="s">
        <v>155</v>
      </c>
      <c r="C100" s="13">
        <f>'część (80)'!H$5</f>
        <v>0</v>
      </c>
      <c r="D100" s="14"/>
    </row>
    <row r="101" spans="3:4" ht="15">
      <c r="C101" s="15"/>
      <c r="D101" s="14"/>
    </row>
    <row r="102" spans="3:4" ht="15">
      <c r="C102" s="15"/>
      <c r="D102" s="14"/>
    </row>
    <row r="103" spans="1:4" ht="72.75" customHeight="1">
      <c r="A103" s="8" t="s">
        <v>2</v>
      </c>
      <c r="B103" s="145" t="s">
        <v>77</v>
      </c>
      <c r="C103" s="147"/>
      <c r="D103" s="147"/>
    </row>
    <row r="104" spans="1:4" ht="21" customHeight="1">
      <c r="A104" s="8" t="s">
        <v>3</v>
      </c>
      <c r="B104" s="152" t="s">
        <v>51</v>
      </c>
      <c r="C104" s="153"/>
      <c r="D104" s="154"/>
    </row>
    <row r="105" spans="1:4" ht="41.25" customHeight="1">
      <c r="A105" s="8" t="s">
        <v>4</v>
      </c>
      <c r="B105" s="151" t="s">
        <v>79</v>
      </c>
      <c r="C105" s="151"/>
      <c r="D105" s="151"/>
    </row>
    <row r="106" spans="1:4" s="16" customFormat="1" ht="84.75" customHeight="1">
      <c r="A106" s="8" t="s">
        <v>42</v>
      </c>
      <c r="B106" s="155" t="s">
        <v>865</v>
      </c>
      <c r="C106" s="155"/>
      <c r="D106" s="155"/>
    </row>
    <row r="107" spans="1:4" s="16" customFormat="1" ht="79.5" customHeight="1">
      <c r="A107" s="8" t="s">
        <v>49</v>
      </c>
      <c r="B107" s="155" t="s">
        <v>893</v>
      </c>
      <c r="C107" s="155"/>
      <c r="D107" s="155"/>
    </row>
    <row r="108" spans="1:4" s="16" customFormat="1" ht="90" customHeight="1">
      <c r="A108" s="8" t="s">
        <v>5</v>
      </c>
      <c r="B108" s="155" t="s">
        <v>864</v>
      </c>
      <c r="C108" s="155"/>
      <c r="D108" s="155"/>
    </row>
    <row r="109" spans="1:4" s="16" customFormat="1" ht="72" customHeight="1">
      <c r="A109" s="8" t="s">
        <v>6</v>
      </c>
      <c r="B109" s="155" t="s">
        <v>863</v>
      </c>
      <c r="C109" s="155"/>
      <c r="D109" s="155"/>
    </row>
    <row r="110" spans="1:4" ht="36" customHeight="1">
      <c r="A110" s="8" t="s">
        <v>19</v>
      </c>
      <c r="B110" s="155" t="s">
        <v>22</v>
      </c>
      <c r="C110" s="161"/>
      <c r="D110" s="161"/>
    </row>
    <row r="111" spans="1:4" ht="26.25" customHeight="1">
      <c r="A111" s="8" t="s">
        <v>48</v>
      </c>
      <c r="B111" s="145" t="s">
        <v>43</v>
      </c>
      <c r="C111" s="146"/>
      <c r="D111" s="146"/>
    </row>
    <row r="112" spans="1:4" ht="39" customHeight="1">
      <c r="A112" s="8" t="s">
        <v>225</v>
      </c>
      <c r="B112" s="155" t="s">
        <v>44</v>
      </c>
      <c r="C112" s="161"/>
      <c r="D112" s="161"/>
    </row>
    <row r="113" spans="1:4" ht="96.75" customHeight="1">
      <c r="A113" s="8" t="s">
        <v>226</v>
      </c>
      <c r="B113" s="155" t="s">
        <v>78</v>
      </c>
      <c r="C113" s="155"/>
      <c r="D113" s="155"/>
    </row>
    <row r="114" spans="1:4" ht="18" customHeight="1">
      <c r="A114" s="8" t="s">
        <v>227</v>
      </c>
      <c r="B114" s="19" t="s">
        <v>7</v>
      </c>
      <c r="C114" s="10"/>
      <c r="D114" s="1"/>
    </row>
    <row r="115" spans="1:4" ht="18" customHeight="1">
      <c r="A115" s="49"/>
      <c r="B115" s="158" t="s">
        <v>20</v>
      </c>
      <c r="C115" s="159"/>
      <c r="D115" s="160"/>
    </row>
    <row r="116" spans="2:4" ht="18" customHeight="1">
      <c r="B116" s="158" t="s">
        <v>8</v>
      </c>
      <c r="C116" s="160"/>
      <c r="D116" s="5"/>
    </row>
    <row r="117" spans="2:4" ht="18" customHeight="1">
      <c r="B117" s="156"/>
      <c r="C117" s="157"/>
      <c r="D117" s="5"/>
    </row>
    <row r="118" spans="2:4" ht="18" customHeight="1">
      <c r="B118" s="156"/>
      <c r="C118" s="157"/>
      <c r="D118" s="5"/>
    </row>
    <row r="119" spans="2:4" ht="18" customHeight="1">
      <c r="B119" s="156"/>
      <c r="C119" s="157"/>
      <c r="D119" s="5"/>
    </row>
    <row r="120" spans="2:4" ht="18" customHeight="1">
      <c r="B120" s="21" t="s">
        <v>10</v>
      </c>
      <c r="C120" s="21"/>
      <c r="D120" s="2"/>
    </row>
    <row r="121" spans="2:4" ht="18" customHeight="1">
      <c r="B121" s="158" t="s">
        <v>21</v>
      </c>
      <c r="C121" s="159"/>
      <c r="D121" s="160"/>
    </row>
    <row r="122" spans="2:4" ht="18" customHeight="1">
      <c r="B122" s="22" t="s">
        <v>8</v>
      </c>
      <c r="C122" s="20" t="s">
        <v>9</v>
      </c>
      <c r="D122" s="23" t="s">
        <v>11</v>
      </c>
    </row>
    <row r="123" spans="2:4" ht="18" customHeight="1">
      <c r="B123" s="24"/>
      <c r="C123" s="20"/>
      <c r="D123" s="25"/>
    </row>
    <row r="124" spans="2:4" ht="18" customHeight="1">
      <c r="B124" s="24"/>
      <c r="C124" s="20"/>
      <c r="D124" s="25"/>
    </row>
    <row r="125" spans="2:4" ht="18" customHeight="1">
      <c r="B125" s="21"/>
      <c r="C125" s="21"/>
      <c r="D125" s="2"/>
    </row>
    <row r="126" spans="2:4" ht="18" customHeight="1">
      <c r="B126" s="158" t="s">
        <v>23</v>
      </c>
      <c r="C126" s="159"/>
      <c r="D126" s="160"/>
    </row>
    <row r="127" spans="2:4" ht="18" customHeight="1">
      <c r="B127" s="158" t="s">
        <v>12</v>
      </c>
      <c r="C127" s="160"/>
      <c r="D127" s="5"/>
    </row>
    <row r="128" spans="2:4" ht="18" customHeight="1">
      <c r="B128" s="148"/>
      <c r="C128" s="148"/>
      <c r="D128" s="5"/>
    </row>
    <row r="129" spans="2:4" ht="22.5" customHeight="1">
      <c r="B129" s="17"/>
      <c r="C129" s="18"/>
      <c r="D129" s="18"/>
    </row>
  </sheetData>
  <sheetProtection/>
  <mergeCells count="31">
    <mergeCell ref="B110:D110"/>
    <mergeCell ref="C9:D9"/>
    <mergeCell ref="C10:D10"/>
    <mergeCell ref="B18:C18"/>
    <mergeCell ref="C11:D11"/>
    <mergeCell ref="C14:D14"/>
    <mergeCell ref="C6:D6"/>
    <mergeCell ref="C13:D13"/>
    <mergeCell ref="C8:D8"/>
    <mergeCell ref="C16:D16"/>
    <mergeCell ref="C15:D15"/>
    <mergeCell ref="B112:D112"/>
    <mergeCell ref="B127:C127"/>
    <mergeCell ref="B126:D126"/>
    <mergeCell ref="B118:C118"/>
    <mergeCell ref="B108:D108"/>
    <mergeCell ref="B109:D109"/>
    <mergeCell ref="B117:C117"/>
    <mergeCell ref="B113:D113"/>
    <mergeCell ref="B115:D115"/>
    <mergeCell ref="B116:C116"/>
    <mergeCell ref="B111:D111"/>
    <mergeCell ref="B103:D103"/>
    <mergeCell ref="B128:C128"/>
    <mergeCell ref="C12:D12"/>
    <mergeCell ref="B105:D105"/>
    <mergeCell ref="B104:D104"/>
    <mergeCell ref="B106:D106"/>
    <mergeCell ref="B107:D107"/>
    <mergeCell ref="B119:C119"/>
    <mergeCell ref="B121:D1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145" zoomScaleSheetLayoutView="100" zoomScalePageLayoutView="80" workbookViewId="0" topLeftCell="A1">
      <selection activeCell="M11" sqref="M11"/>
    </sheetView>
  </sheetViews>
  <sheetFormatPr defaultColWidth="20.00390625" defaultRowHeight="12.75"/>
  <cols>
    <col min="1" max="1" width="7.375" style="10" customWidth="1"/>
    <col min="2" max="2" width="25.00390625" style="10" customWidth="1"/>
    <col min="3" max="4" width="20.00390625" style="10" customWidth="1"/>
    <col min="5" max="5" width="11.00390625" style="11" customWidth="1"/>
    <col min="6" max="6" width="10.625" style="10" customWidth="1"/>
    <col min="7" max="16" width="20.00390625" style="10" customWidth="1"/>
    <col min="17" max="17" width="20.00390625" style="28" customWidth="1"/>
    <col min="18" max="16384" width="20.003906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spans="7:9" ht="15">
      <c r="G2" s="152"/>
      <c r="H2" s="152"/>
      <c r="I2" s="152"/>
    </row>
    <row r="3" ht="15">
      <c r="N3" s="27" t="s">
        <v>69</v>
      </c>
    </row>
    <row r="4" spans="2:17" ht="15">
      <c r="B4" s="19" t="s">
        <v>13</v>
      </c>
      <c r="C4" s="6">
        <v>9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66">
        <f>SUM(N11:N11)</f>
        <v>0</v>
      </c>
      <c r="I6" s="167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56.25" customHeight="1">
      <c r="A10" s="47" t="s">
        <v>47</v>
      </c>
      <c r="B10" s="47" t="s">
        <v>14</v>
      </c>
      <c r="C10" s="47" t="s">
        <v>15</v>
      </c>
      <c r="D10" s="47" t="s">
        <v>71</v>
      </c>
      <c r="E10" s="54" t="s">
        <v>74</v>
      </c>
      <c r="F10" s="55"/>
      <c r="G10" s="47" t="str">
        <f>"Nazwa handlowa /
"&amp;C10&amp;" / 
"&amp;D10</f>
        <v>Nazwa handlowa /
Dawka / 
Postać/ 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40</v>
      </c>
      <c r="M10" s="47" t="s">
        <v>41</v>
      </c>
      <c r="N10" s="47" t="s">
        <v>16</v>
      </c>
    </row>
    <row r="11" spans="1:14" ht="65.25" customHeight="1">
      <c r="A11" s="5" t="s">
        <v>1</v>
      </c>
      <c r="B11" s="63" t="s">
        <v>818</v>
      </c>
      <c r="C11" s="64" t="s">
        <v>184</v>
      </c>
      <c r="D11" s="64" t="s">
        <v>185</v>
      </c>
      <c r="E11" s="60">
        <v>800</v>
      </c>
      <c r="F11" s="33" t="s">
        <v>50</v>
      </c>
      <c r="G11" s="34" t="s">
        <v>80</v>
      </c>
      <c r="H11" s="34"/>
      <c r="I11" s="34"/>
      <c r="J11" s="34"/>
      <c r="K11" s="34"/>
      <c r="L11" s="34" t="str">
        <f>IF(K11=0,"0,00",IF(K11&gt;0,ROUND(E11/K11,2)))</f>
        <v>0,00</v>
      </c>
      <c r="M11" s="34"/>
      <c r="N11" s="36">
        <f>ROUND(L11*ROUND(M11,2),2)</f>
        <v>0</v>
      </c>
    </row>
    <row r="13" spans="1:8" ht="15" customHeight="1">
      <c r="A13" s="181" t="s">
        <v>842</v>
      </c>
      <c r="B13" s="181"/>
      <c r="C13" s="181"/>
      <c r="D13" s="181"/>
      <c r="E13" s="181"/>
      <c r="F13" s="181"/>
      <c r="G13" s="181"/>
      <c r="H13" s="181"/>
    </row>
    <row r="14" spans="2:6" ht="15">
      <c r="B14" s="48"/>
      <c r="C14" s="48"/>
      <c r="D14" s="48"/>
      <c r="E14" s="48"/>
      <c r="F14" s="48"/>
    </row>
  </sheetData>
  <sheetProtection/>
  <mergeCells count="3">
    <mergeCell ref="G2:I2"/>
    <mergeCell ref="H6:I6"/>
    <mergeCell ref="A13:H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3.125" style="10" customWidth="1"/>
    <col min="3" max="3" width="17.375" style="10" customWidth="1"/>
    <col min="4" max="4" width="23.125" style="10" customWidth="1"/>
    <col min="5" max="5" width="10.875" style="11" customWidth="1"/>
    <col min="6" max="6" width="12.375" style="10" customWidth="1"/>
    <col min="7" max="7" width="31.125" style="10" customWidth="1"/>
    <col min="8" max="9" width="17.375" style="10" customWidth="1"/>
    <col min="10" max="10" width="23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63</v>
      </c>
      <c r="E9" s="54" t="s">
        <v>74</v>
      </c>
      <c r="F9" s="55"/>
      <c r="G9" s="47" t="str">
        <f>"Nazwa handlowa /
"&amp;C9&amp;" / 
"&amp;D9</f>
        <v>Nazwa handlowa /
Dawka / 
Postać 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.75" customHeight="1">
      <c r="A10" s="5" t="s">
        <v>1</v>
      </c>
      <c r="B10" s="5" t="s">
        <v>186</v>
      </c>
      <c r="C10" s="5" t="s">
        <v>187</v>
      </c>
      <c r="D10" s="5" t="s">
        <v>188</v>
      </c>
      <c r="E10" s="87">
        <v>7560</v>
      </c>
      <c r="F10" s="5" t="s">
        <v>50</v>
      </c>
      <c r="G10" s="5" t="s">
        <v>843</v>
      </c>
      <c r="H10" s="34"/>
      <c r="I10" s="34"/>
      <c r="J10" s="35"/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1" spans="1:17" s="1" customFormat="1" ht="75.75" customHeight="1">
      <c r="A11" s="5" t="s">
        <v>2</v>
      </c>
      <c r="B11" s="5" t="s">
        <v>186</v>
      </c>
      <c r="C11" s="5" t="s">
        <v>81</v>
      </c>
      <c r="D11" s="5" t="s">
        <v>188</v>
      </c>
      <c r="E11" s="87">
        <v>7560</v>
      </c>
      <c r="F11" s="5" t="s">
        <v>50</v>
      </c>
      <c r="G11" s="5" t="s">
        <v>843</v>
      </c>
      <c r="H11" s="5"/>
      <c r="I11" s="5"/>
      <c r="J11" s="5"/>
      <c r="K11" s="5"/>
      <c r="L11" s="34" t="str">
        <f>IF(K11=0,"0,00",IF(K11&gt;0,ROUND(E11/K11,2)))</f>
        <v>0,00</v>
      </c>
      <c r="M11" s="5"/>
      <c r="N11" s="36">
        <f>ROUND(L11*ROUND(M11,2),2)</f>
        <v>0</v>
      </c>
      <c r="Q11" s="80"/>
    </row>
    <row r="12" spans="1:8" ht="15" customHeight="1">
      <c r="A12" s="178" t="s">
        <v>189</v>
      </c>
      <c r="B12" s="178"/>
      <c r="C12" s="178"/>
      <c r="D12" s="178"/>
      <c r="E12" s="178"/>
      <c r="F12" s="178"/>
      <c r="G12" s="178"/>
      <c r="H12" s="178"/>
    </row>
    <row r="13" s="152" customFormat="1" ht="23.25" customHeight="1">
      <c r="A13" s="152" t="s">
        <v>190</v>
      </c>
    </row>
    <row r="14" ht="15">
      <c r="B14" s="26"/>
    </row>
  </sheetData>
  <sheetProtection/>
  <mergeCells count="3">
    <mergeCell ref="H5:I5"/>
    <mergeCell ref="A12:H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0" zoomScaleNormal="115" zoomScaleSheetLayoutView="80" zoomScalePageLayoutView="85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17.875" style="10" customWidth="1"/>
    <col min="3" max="3" width="22.125" style="10" customWidth="1"/>
    <col min="4" max="4" width="21.875" style="10" customWidth="1"/>
    <col min="5" max="5" width="10.25390625" style="11" customWidth="1"/>
    <col min="6" max="6" width="11.625" style="10" customWidth="1"/>
    <col min="7" max="7" width="31.125" style="10" customWidth="1"/>
    <col min="8" max="9" width="17.375" style="10" customWidth="1"/>
    <col min="10" max="10" width="22.00390625" style="10" customWidth="1"/>
    <col min="11" max="11" width="15.00390625" style="10" customWidth="1"/>
    <col min="12" max="12" width="16.75390625" style="10" customWidth="1"/>
    <col min="13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2" customHeight="1">
      <c r="A9" s="47" t="s">
        <v>47</v>
      </c>
      <c r="B9" s="47" t="s">
        <v>14</v>
      </c>
      <c r="C9" s="47" t="s">
        <v>15</v>
      </c>
      <c r="D9" s="47" t="s">
        <v>63</v>
      </c>
      <c r="E9" s="54" t="s">
        <v>68</v>
      </c>
      <c r="F9" s="55"/>
      <c r="G9" s="47" t="str">
        <f>"Nazwa handlowa /
"&amp;C9&amp;" / 
"&amp;D9</f>
        <v>Nazwa handlowa /
Dawka / 
Postać 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" customHeight="1">
      <c r="A10" s="5" t="s">
        <v>1</v>
      </c>
      <c r="B10" s="41" t="s">
        <v>191</v>
      </c>
      <c r="C10" s="38" t="s">
        <v>81</v>
      </c>
      <c r="D10" s="38" t="s">
        <v>188</v>
      </c>
      <c r="E10" s="68">
        <v>15120</v>
      </c>
      <c r="F10" s="5" t="s">
        <v>50</v>
      </c>
      <c r="G10" s="34" t="s">
        <v>844</v>
      </c>
      <c r="H10" s="34"/>
      <c r="I10" s="34"/>
      <c r="J10" s="35"/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1" spans="1:17" s="1" customFormat="1" ht="66" customHeight="1">
      <c r="A11" s="5" t="s">
        <v>2</v>
      </c>
      <c r="B11" s="5" t="s">
        <v>191</v>
      </c>
      <c r="C11" s="5" t="s">
        <v>192</v>
      </c>
      <c r="D11" s="5" t="s">
        <v>188</v>
      </c>
      <c r="E11" s="87">
        <v>12600</v>
      </c>
      <c r="F11" s="5" t="s">
        <v>50</v>
      </c>
      <c r="G11" s="34" t="s">
        <v>844</v>
      </c>
      <c r="H11" s="5"/>
      <c r="I11" s="5"/>
      <c r="J11" s="5"/>
      <c r="K11" s="5"/>
      <c r="L11" s="34" t="str">
        <f>IF(K11=0,"0,00",IF(K11&gt;0,ROUND(E11/K11,2)))</f>
        <v>0,00</v>
      </c>
      <c r="M11" s="5"/>
      <c r="N11" s="36">
        <f>ROUND(L11*ROUND(M11,2),2)</f>
        <v>0</v>
      </c>
      <c r="Q11" s="80"/>
    </row>
    <row r="12" spans="1:8" ht="15" customHeight="1">
      <c r="A12" s="181" t="s">
        <v>193</v>
      </c>
      <c r="B12" s="181"/>
      <c r="C12" s="181"/>
      <c r="D12" s="181"/>
      <c r="E12" s="181"/>
      <c r="F12" s="181"/>
      <c r="G12" s="181"/>
      <c r="H12" s="181"/>
    </row>
    <row r="13" spans="2:5" ht="15">
      <c r="B13" s="171"/>
      <c r="C13" s="181"/>
      <c r="D13" s="181"/>
      <c r="E13" s="181"/>
    </row>
  </sheetData>
  <sheetProtection/>
  <mergeCells count="3">
    <mergeCell ref="H5:I5"/>
    <mergeCell ref="B13:E13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view="pageBreakPreview" zoomScale="90" zoomScaleNormal="55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19.00390625" style="10" customWidth="1"/>
    <col min="3" max="3" width="16.875" style="10" customWidth="1"/>
    <col min="4" max="4" width="22.875" style="10" customWidth="1"/>
    <col min="5" max="5" width="9.875" style="11" customWidth="1"/>
    <col min="6" max="6" width="9.8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71</v>
      </c>
      <c r="E9" s="54" t="s">
        <v>68</v>
      </c>
      <c r="F9" s="65"/>
      <c r="G9" s="47" t="str">
        <f>"Nazwa handlowa /
"&amp;C9&amp;" / 
"&amp;D9</f>
        <v>Nazwa handlowa /
Dawka / 
Postać/ 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2.5" customHeight="1">
      <c r="A10" s="72" t="s">
        <v>1</v>
      </c>
      <c r="B10" s="90" t="s">
        <v>194</v>
      </c>
      <c r="C10" s="91" t="s">
        <v>187</v>
      </c>
      <c r="D10" s="91" t="s">
        <v>188</v>
      </c>
      <c r="E10" s="93">
        <v>50400</v>
      </c>
      <c r="F10" s="92" t="s">
        <v>50</v>
      </c>
      <c r="G10" s="70" t="s">
        <v>76</v>
      </c>
      <c r="H10" s="70"/>
      <c r="I10" s="70"/>
      <c r="J10" s="89"/>
      <c r="K10" s="70"/>
      <c r="L10" s="70" t="str">
        <f>IF(K10=0,"0,00",IF(K10&gt;0,ROUND(E10/K10,2)))</f>
        <v>0,00</v>
      </c>
      <c r="M10" s="70"/>
      <c r="N10" s="71">
        <f>ROUND(L10*ROUND(M10,2),2)</f>
        <v>0</v>
      </c>
    </row>
    <row r="11" spans="1:14" ht="52.5" customHeight="1">
      <c r="A11" s="5" t="s">
        <v>2</v>
      </c>
      <c r="B11" s="5" t="s">
        <v>194</v>
      </c>
      <c r="C11" s="5" t="s">
        <v>81</v>
      </c>
      <c r="D11" s="38" t="s">
        <v>188</v>
      </c>
      <c r="E11" s="87">
        <v>18000</v>
      </c>
      <c r="F11" s="94" t="s">
        <v>50</v>
      </c>
      <c r="G11" s="34" t="s">
        <v>76</v>
      </c>
      <c r="H11" s="5"/>
      <c r="I11" s="5"/>
      <c r="J11" s="5"/>
      <c r="K11" s="5"/>
      <c r="L11" s="34" t="str">
        <f>IF(K11=0,"0,00",IF(K11&gt;0,ROUND(E11/K11,2)))</f>
        <v>0,00</v>
      </c>
      <c r="M11" s="5"/>
      <c r="N11" s="36">
        <f>ROUND(L11*ROUND(M11,2),2)</f>
        <v>0</v>
      </c>
    </row>
    <row r="12" spans="1:8" ht="15">
      <c r="A12" s="182" t="s">
        <v>782</v>
      </c>
      <c r="B12" s="182"/>
      <c r="C12" s="182"/>
      <c r="D12" s="182"/>
      <c r="E12" s="182"/>
      <c r="F12" s="182"/>
      <c r="G12" s="182"/>
      <c r="H12" s="182"/>
    </row>
    <row r="15" ht="15">
      <c r="E15" s="10"/>
    </row>
  </sheetData>
  <sheetProtection/>
  <mergeCells count="2">
    <mergeCell ref="H5:I5"/>
    <mergeCell ref="A12:H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0" workbookViewId="0" topLeftCell="A1">
      <selection activeCell="H6" sqref="H6:I6"/>
    </sheetView>
  </sheetViews>
  <sheetFormatPr defaultColWidth="9.00390625" defaultRowHeight="12.75"/>
  <cols>
    <col min="1" max="1" width="4.75390625" style="10" customWidth="1"/>
    <col min="2" max="2" width="21.75390625" style="10" customWidth="1"/>
    <col min="3" max="3" width="10.625" style="10" customWidth="1"/>
    <col min="4" max="4" width="25.25390625" style="10" customWidth="1"/>
    <col min="5" max="5" width="11.625" style="11" customWidth="1"/>
    <col min="6" max="6" width="8.8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spans="7:9" ht="15">
      <c r="G2" s="152"/>
      <c r="H2" s="152"/>
      <c r="I2" s="152"/>
    </row>
    <row r="3" ht="15">
      <c r="N3" s="27" t="s">
        <v>69</v>
      </c>
    </row>
    <row r="4" spans="2:17" ht="15">
      <c r="B4" s="19" t="s">
        <v>13</v>
      </c>
      <c r="C4" s="6">
        <v>13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66">
        <f>SUM(N11:N11)</f>
        <v>0</v>
      </c>
      <c r="I6" s="167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73.5" customHeight="1">
      <c r="A10" s="47" t="s">
        <v>47</v>
      </c>
      <c r="B10" s="47" t="s">
        <v>14</v>
      </c>
      <c r="C10" s="47" t="s">
        <v>15</v>
      </c>
      <c r="D10" s="47" t="s">
        <v>71</v>
      </c>
      <c r="E10" s="54" t="s">
        <v>68</v>
      </c>
      <c r="F10" s="55"/>
      <c r="G10" s="47" t="str">
        <f>"Nazwa handlowa /
"&amp;C10&amp;" / 
"&amp;D10</f>
        <v>Nazwa handlowa /
Dawka / 
Postać/ 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40</v>
      </c>
      <c r="M10" s="47" t="s">
        <v>41</v>
      </c>
      <c r="N10" s="47" t="s">
        <v>16</v>
      </c>
    </row>
    <row r="11" spans="1:14" ht="57.75" customHeight="1">
      <c r="A11" s="5" t="s">
        <v>1</v>
      </c>
      <c r="B11" s="41" t="s">
        <v>195</v>
      </c>
      <c r="C11" s="38" t="s">
        <v>196</v>
      </c>
      <c r="D11" s="38" t="s">
        <v>188</v>
      </c>
      <c r="E11" s="68">
        <v>13500</v>
      </c>
      <c r="F11" s="33" t="s">
        <v>50</v>
      </c>
      <c r="G11" s="34" t="s">
        <v>76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36">
        <f>ROUND(L11*ROUND(M11,2),2)</f>
        <v>0</v>
      </c>
    </row>
    <row r="13" spans="1:9" ht="15">
      <c r="A13" s="183"/>
      <c r="B13" s="183"/>
      <c r="C13" s="183"/>
      <c r="D13" s="183"/>
      <c r="E13" s="183"/>
      <c r="F13" s="183"/>
      <c r="G13" s="183"/>
      <c r="H13" s="183"/>
      <c r="I13" s="183"/>
    </row>
    <row r="14" spans="2:5" ht="15">
      <c r="B14" s="45"/>
      <c r="C14" s="45"/>
      <c r="D14" s="45"/>
      <c r="E14" s="46"/>
    </row>
  </sheetData>
  <sheetProtection/>
  <mergeCells count="3">
    <mergeCell ref="G2:I2"/>
    <mergeCell ref="H6:I6"/>
    <mergeCell ref="A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U12"/>
  <sheetViews>
    <sheetView showGridLines="0" view="pageBreakPreview" zoomScale="90" zoomScaleNormal="115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16.375" style="10" customWidth="1"/>
    <col min="3" max="3" width="16.875" style="10" customWidth="1"/>
    <col min="4" max="4" width="22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7.25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59.25" customHeight="1">
      <c r="A9" s="47" t="s">
        <v>47</v>
      </c>
      <c r="B9" s="47" t="s">
        <v>14</v>
      </c>
      <c r="C9" s="47" t="s">
        <v>15</v>
      </c>
      <c r="D9" s="47" t="s">
        <v>72</v>
      </c>
      <c r="E9" s="54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86</v>
      </c>
      <c r="L9" s="47" t="s">
        <v>87</v>
      </c>
      <c r="M9" s="47" t="s">
        <v>41</v>
      </c>
      <c r="N9" s="47" t="s">
        <v>16</v>
      </c>
    </row>
    <row r="10" spans="1:14" ht="64.5" customHeight="1">
      <c r="A10" s="81" t="s">
        <v>1</v>
      </c>
      <c r="B10" s="50" t="s">
        <v>197</v>
      </c>
      <c r="C10" s="58" t="s">
        <v>187</v>
      </c>
      <c r="D10" s="58" t="s">
        <v>188</v>
      </c>
      <c r="E10" s="83">
        <v>11200</v>
      </c>
      <c r="F10" s="84" t="s">
        <v>50</v>
      </c>
      <c r="G10" s="85" t="s">
        <v>85</v>
      </c>
      <c r="H10" s="85"/>
      <c r="I10" s="85"/>
      <c r="J10" s="95"/>
      <c r="K10" s="85"/>
      <c r="L10" s="85" t="str">
        <f>IF(K10=0,"0,00",IF(K10&gt;0,ROUND(E10/K10,2)))</f>
        <v>0,00</v>
      </c>
      <c r="M10" s="85"/>
      <c r="N10" s="86">
        <f>ROUND(L10*ROUND(M10,2),2)</f>
        <v>0</v>
      </c>
    </row>
    <row r="11" spans="1:21" s="5" customFormat="1" ht="56.25" customHeight="1">
      <c r="A11" s="44" t="s">
        <v>2</v>
      </c>
      <c r="B11" s="5" t="s">
        <v>197</v>
      </c>
      <c r="C11" s="5" t="s">
        <v>81</v>
      </c>
      <c r="D11" s="5" t="s">
        <v>188</v>
      </c>
      <c r="E11" s="129">
        <v>11200</v>
      </c>
      <c r="F11" s="44" t="s">
        <v>50</v>
      </c>
      <c r="G11" s="51" t="s">
        <v>85</v>
      </c>
      <c r="L11" s="51" t="str">
        <f>IF(K11=0,"0,00",IF(K11&gt;0,ROUND(E11/K11,2)))</f>
        <v>0,00</v>
      </c>
      <c r="N11" s="53">
        <f>ROUND(L11*ROUND(M11,2),2)</f>
        <v>0</v>
      </c>
      <c r="O11" s="1"/>
      <c r="P11" s="1"/>
      <c r="Q11" s="80"/>
      <c r="R11" s="1"/>
      <c r="S11" s="1"/>
      <c r="T11" s="1"/>
      <c r="U11" s="1"/>
    </row>
    <row r="12" spans="1:20" s="152" customFormat="1" ht="26.25" customHeight="1">
      <c r="A12" s="168" t="s">
        <v>89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53"/>
      <c r="P12" s="153"/>
      <c r="Q12" s="153"/>
      <c r="R12" s="153"/>
      <c r="S12" s="153"/>
      <c r="T12" s="153"/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54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7" customHeight="1">
      <c r="A10" s="44" t="s">
        <v>1</v>
      </c>
      <c r="B10" s="56" t="s">
        <v>805</v>
      </c>
      <c r="C10" s="56" t="s">
        <v>198</v>
      </c>
      <c r="D10" s="56" t="s">
        <v>199</v>
      </c>
      <c r="E10" s="42">
        <v>1800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73" customFormat="1" ht="15">
      <c r="A11" s="173" t="s">
        <v>201</v>
      </c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" customHeight="1">
      <c r="A10" s="44" t="s">
        <v>1</v>
      </c>
      <c r="B10" s="56" t="s">
        <v>200</v>
      </c>
      <c r="C10" s="56" t="s">
        <v>202</v>
      </c>
      <c r="D10" s="56" t="s">
        <v>204</v>
      </c>
      <c r="E10" s="118">
        <v>1400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7" s="1" customFormat="1" ht="62.25" customHeight="1">
      <c r="A11" s="44" t="s">
        <v>2</v>
      </c>
      <c r="B11" s="5" t="s">
        <v>200</v>
      </c>
      <c r="C11" s="5" t="s">
        <v>203</v>
      </c>
      <c r="D11" s="5" t="s">
        <v>205</v>
      </c>
      <c r="E11" s="87">
        <v>15400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  <c r="Q11" s="80"/>
    </row>
    <row r="12" spans="1:20" s="173" customFormat="1" ht="21.75" customHeight="1">
      <c r="A12" s="185" t="s">
        <v>193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SUM(N10:N16)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.75" customHeight="1">
      <c r="A10" s="44" t="s">
        <v>1</v>
      </c>
      <c r="B10" s="56" t="s">
        <v>206</v>
      </c>
      <c r="C10" s="56" t="s">
        <v>209</v>
      </c>
      <c r="D10" s="56" t="s">
        <v>215</v>
      </c>
      <c r="E10" s="118">
        <v>28800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3.75" customHeight="1">
      <c r="A11" s="44" t="s">
        <v>2</v>
      </c>
      <c r="B11" s="5" t="s">
        <v>206</v>
      </c>
      <c r="C11" s="5" t="s">
        <v>196</v>
      </c>
      <c r="D11" s="5" t="s">
        <v>188</v>
      </c>
      <c r="E11" s="87">
        <v>5400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16">IF(K11=0,"0,00",IF(K11&gt;0,ROUND(E11/K11,2)))</f>
        <v>0,00</v>
      </c>
      <c r="M11" s="5"/>
      <c r="N11" s="53">
        <f aca="true" t="shared" si="1" ref="N11:N16">ROUND(L11*ROUND(M11,2),2)</f>
        <v>0</v>
      </c>
    </row>
    <row r="12" spans="1:14" ht="82.5" customHeight="1">
      <c r="A12" s="44" t="s">
        <v>3</v>
      </c>
      <c r="B12" s="96" t="s">
        <v>207</v>
      </c>
      <c r="C12" s="96" t="s">
        <v>210</v>
      </c>
      <c r="D12" s="96" t="s">
        <v>216</v>
      </c>
      <c r="E12" s="119">
        <v>1620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69.75" customHeight="1">
      <c r="A13" s="44" t="s">
        <v>4</v>
      </c>
      <c r="B13" s="5" t="s">
        <v>207</v>
      </c>
      <c r="C13" s="5" t="s">
        <v>211</v>
      </c>
      <c r="D13" s="5" t="s">
        <v>216</v>
      </c>
      <c r="E13" s="87">
        <v>270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60" customHeight="1">
      <c r="A14" s="44" t="s">
        <v>42</v>
      </c>
      <c r="B14" s="5" t="s">
        <v>207</v>
      </c>
      <c r="C14" s="5" t="s">
        <v>212</v>
      </c>
      <c r="D14" s="5" t="s">
        <v>216</v>
      </c>
      <c r="E14" s="87">
        <v>270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57" customHeight="1">
      <c r="A15" s="44" t="s">
        <v>49</v>
      </c>
      <c r="B15" s="5" t="s">
        <v>207</v>
      </c>
      <c r="C15" s="5" t="s">
        <v>213</v>
      </c>
      <c r="D15" s="5" t="s">
        <v>216</v>
      </c>
      <c r="E15" s="87">
        <v>1620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56.25" customHeight="1">
      <c r="A16" s="44" t="s">
        <v>5</v>
      </c>
      <c r="B16" s="5" t="s">
        <v>208</v>
      </c>
      <c r="C16" s="5" t="s">
        <v>214</v>
      </c>
      <c r="D16" s="5" t="s">
        <v>217</v>
      </c>
      <c r="E16" s="87">
        <v>9900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="152" customFormat="1" ht="15">
      <c r="A17" s="152" t="s">
        <v>89</v>
      </c>
    </row>
  </sheetData>
  <sheetProtection/>
  <mergeCells count="2">
    <mergeCell ref="H5:I5"/>
    <mergeCell ref="A17:IV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08.75" customHeight="1">
      <c r="A10" s="44" t="s">
        <v>1</v>
      </c>
      <c r="B10" s="56" t="s">
        <v>218</v>
      </c>
      <c r="C10" s="56" t="s">
        <v>82</v>
      </c>
      <c r="D10" s="56" t="s">
        <v>188</v>
      </c>
      <c r="E10" s="118">
        <v>43200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R12"/>
  <sheetViews>
    <sheetView showGridLines="0" view="pageBreakPreview" zoomScale="80" zoomScaleNormal="85" zoomScaleSheetLayoutView="80" zoomScalePageLayoutView="85" workbookViewId="0" topLeftCell="A1">
      <selection activeCell="H5" sqref="H5:I5"/>
    </sheetView>
  </sheetViews>
  <sheetFormatPr defaultColWidth="9.00390625" defaultRowHeight="12.75"/>
  <cols>
    <col min="1" max="1" width="6.75390625" style="10" customWidth="1"/>
    <col min="2" max="2" width="25.125" style="10" customWidth="1"/>
    <col min="3" max="3" width="18.00390625" style="10" customWidth="1"/>
    <col min="4" max="4" width="17.87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28.75390625" style="10" customWidth="1"/>
    <col min="14" max="14" width="8.00390625" style="10" customWidth="1"/>
    <col min="15" max="15" width="15.875" style="28" customWidth="1"/>
    <col min="16" max="16" width="15.875" style="10" customWidth="1"/>
    <col min="17" max="18" width="14.25390625" style="10" customWidth="1"/>
    <col min="19" max="19" width="15.25390625" style="10" customWidth="1"/>
    <col min="20" max="16384" width="9.125" style="10" customWidth="1"/>
  </cols>
  <sheetData>
    <row r="1" spans="2:18" ht="15">
      <c r="B1" s="26" t="str">
        <f>'formularz oferty'!C4</f>
        <v>DFP.271.75.2019.EP</v>
      </c>
      <c r="M1" s="27" t="s">
        <v>65</v>
      </c>
      <c r="Q1" s="26"/>
      <c r="R1" s="26"/>
    </row>
    <row r="2" ht="15">
      <c r="M2" s="27" t="s">
        <v>69</v>
      </c>
    </row>
    <row r="3" spans="2:15" ht="15">
      <c r="B3" s="19" t="s">
        <v>13</v>
      </c>
      <c r="C3" s="6">
        <v>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O3" s="10"/>
    </row>
    <row r="4" spans="2:15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O4" s="10"/>
    </row>
    <row r="5" spans="1:15" ht="15">
      <c r="A5" s="19"/>
      <c r="B5" s="19"/>
      <c r="C5" s="30"/>
      <c r="D5" s="30"/>
      <c r="E5" s="4"/>
      <c r="F5" s="1"/>
      <c r="G5" s="7" t="s">
        <v>0</v>
      </c>
      <c r="H5" s="166">
        <f>M9</f>
        <v>0</v>
      </c>
      <c r="I5" s="167"/>
      <c r="O5" s="10"/>
    </row>
    <row r="6" spans="1:15" ht="15">
      <c r="A6" s="19"/>
      <c r="C6" s="1"/>
      <c r="D6" s="1"/>
      <c r="E6" s="4"/>
      <c r="F6" s="1"/>
      <c r="G6" s="1"/>
      <c r="H6" s="1"/>
      <c r="I6" s="1"/>
      <c r="J6" s="1"/>
      <c r="K6" s="1"/>
      <c r="O6" s="10"/>
    </row>
    <row r="7" spans="1:15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O7" s="10"/>
    </row>
    <row r="8" spans="1:13" ht="45">
      <c r="A8" s="47" t="s">
        <v>47</v>
      </c>
      <c r="B8" s="47" t="s">
        <v>14</v>
      </c>
      <c r="C8" s="47" t="s">
        <v>15</v>
      </c>
      <c r="D8" s="47" t="s">
        <v>63</v>
      </c>
      <c r="E8" s="108" t="s">
        <v>74</v>
      </c>
      <c r="F8" s="55"/>
      <c r="G8" s="47" t="str">
        <f>"Nazwa handlowa /
"&amp;C8&amp;" / 
"&amp;D8</f>
        <v>Nazwa handlowa /
Dawka / 
Postać /Opakowanie</v>
      </c>
      <c r="H8" s="47" t="s">
        <v>66</v>
      </c>
      <c r="I8" s="47" t="str">
        <f>B8</f>
        <v>Skład</v>
      </c>
      <c r="J8" s="47" t="s">
        <v>67</v>
      </c>
      <c r="K8" s="47" t="s">
        <v>777</v>
      </c>
      <c r="L8" s="47" t="s">
        <v>778</v>
      </c>
      <c r="M8" s="47" t="s">
        <v>16</v>
      </c>
    </row>
    <row r="9" spans="1:13" ht="161.25" customHeight="1">
      <c r="A9" s="5" t="s">
        <v>1</v>
      </c>
      <c r="B9" s="106" t="s">
        <v>156</v>
      </c>
      <c r="C9" s="106" t="s">
        <v>871</v>
      </c>
      <c r="D9" s="106" t="s">
        <v>841</v>
      </c>
      <c r="E9" s="107">
        <v>18000</v>
      </c>
      <c r="F9" s="33" t="s">
        <v>779</v>
      </c>
      <c r="G9" s="34" t="s">
        <v>808</v>
      </c>
      <c r="H9" s="34"/>
      <c r="I9" s="34"/>
      <c r="J9" s="35" t="s">
        <v>809</v>
      </c>
      <c r="K9" s="34"/>
      <c r="L9" s="34"/>
      <c r="M9" s="36">
        <f>K9*L9</f>
        <v>0</v>
      </c>
    </row>
    <row r="10" spans="1:7" ht="19.5" customHeight="1">
      <c r="A10" s="168" t="s">
        <v>157</v>
      </c>
      <c r="B10" s="168"/>
      <c r="C10" s="168"/>
      <c r="D10" s="168"/>
      <c r="E10" s="168"/>
      <c r="F10" s="168"/>
      <c r="G10" s="168"/>
    </row>
    <row r="11" spans="1:7" ht="31.5" customHeight="1">
      <c r="A11" s="152" t="s">
        <v>158</v>
      </c>
      <c r="B11" s="152"/>
      <c r="C11" s="152"/>
      <c r="D11" s="152"/>
      <c r="E11" s="152"/>
      <c r="F11" s="152"/>
      <c r="G11" s="152"/>
    </row>
    <row r="12" spans="1:7" ht="33" customHeight="1">
      <c r="A12" s="152" t="s">
        <v>807</v>
      </c>
      <c r="B12" s="152"/>
      <c r="C12" s="152"/>
      <c r="D12" s="152"/>
      <c r="E12" s="152"/>
      <c r="F12" s="152"/>
      <c r="G12" s="152"/>
    </row>
  </sheetData>
  <sheetProtection/>
  <mergeCells count="4">
    <mergeCell ref="H5:I5"/>
    <mergeCell ref="A10:G10"/>
    <mergeCell ref="A11:G11"/>
    <mergeCell ref="A12:G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F10" sqref="F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19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7.75" customHeight="1">
      <c r="A10" s="44" t="s">
        <v>1</v>
      </c>
      <c r="B10" s="56" t="s">
        <v>819</v>
      </c>
      <c r="C10" s="56" t="s">
        <v>219</v>
      </c>
      <c r="D10" s="56" t="s">
        <v>220</v>
      </c>
      <c r="E10" s="42">
        <v>300</v>
      </c>
      <c r="F10" s="40" t="s">
        <v>872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.75" customHeight="1">
      <c r="A10" s="44" t="s">
        <v>1</v>
      </c>
      <c r="B10" s="56" t="s">
        <v>221</v>
      </c>
      <c r="C10" s="56" t="s">
        <v>222</v>
      </c>
      <c r="D10" s="56" t="s">
        <v>224</v>
      </c>
      <c r="E10" s="118">
        <v>22000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7" customHeight="1">
      <c r="A11" s="44" t="s">
        <v>2</v>
      </c>
      <c r="B11" s="5" t="s">
        <v>221</v>
      </c>
      <c r="C11" s="5" t="s">
        <v>223</v>
      </c>
      <c r="D11" s="5" t="s">
        <v>224</v>
      </c>
      <c r="E11" s="87">
        <v>27000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73" customFormat="1" ht="15">
      <c r="A12" s="173" t="s">
        <v>89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79"/>
  <sheetViews>
    <sheetView showGridLines="0" view="pageBreakPreview" zoomScale="80" zoomScaleNormal="87" zoomScaleSheetLayoutView="8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SUM(N10:N76)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36" t="s">
        <v>68</v>
      </c>
      <c r="F9" s="55"/>
      <c r="G9" s="47" t="str">
        <f>"Nazwa handlowa /
"&amp;C9&amp;" / 
"&amp;D9</f>
        <v>Nazwa handlowa /
Dawka / 
Postać/Opakowanie</v>
      </c>
      <c r="H9" s="47" t="s">
        <v>820</v>
      </c>
      <c r="I9" s="47" t="str">
        <f>B9</f>
        <v>Skład</v>
      </c>
      <c r="J9" s="47" t="s">
        <v>821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9.25" customHeight="1">
      <c r="A10" s="44" t="s">
        <v>1</v>
      </c>
      <c r="B10" s="56" t="s">
        <v>282</v>
      </c>
      <c r="C10" s="56" t="s">
        <v>164</v>
      </c>
      <c r="D10" s="56" t="s">
        <v>374</v>
      </c>
      <c r="E10" s="42">
        <v>270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3.25" customHeight="1">
      <c r="A11" s="44" t="s">
        <v>2</v>
      </c>
      <c r="B11" s="5" t="s">
        <v>283</v>
      </c>
      <c r="C11" s="5" t="s">
        <v>332</v>
      </c>
      <c r="D11" s="5" t="s">
        <v>188</v>
      </c>
      <c r="E11" s="87">
        <v>540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74">IF(K11=0,"0,00",IF(K11&gt;0,ROUND(E11/K11,2)))</f>
        <v>0,00</v>
      </c>
      <c r="M11" s="5"/>
      <c r="N11" s="53">
        <f aca="true" t="shared" si="1" ref="N11:N74">ROUND(L11*ROUND(M11,2),2)</f>
        <v>0</v>
      </c>
    </row>
    <row r="12" spans="1:14" ht="57" customHeight="1">
      <c r="A12" s="44" t="s">
        <v>3</v>
      </c>
      <c r="B12" s="96" t="s">
        <v>284</v>
      </c>
      <c r="C12" s="56" t="s">
        <v>333</v>
      </c>
      <c r="D12" s="38" t="s">
        <v>188</v>
      </c>
      <c r="E12" s="137">
        <v>21600</v>
      </c>
      <c r="F12" s="44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45.75" customHeight="1">
      <c r="A13" s="44" t="s">
        <v>4</v>
      </c>
      <c r="B13" s="98" t="s">
        <v>284</v>
      </c>
      <c r="C13" s="5" t="s">
        <v>187</v>
      </c>
      <c r="D13" s="5" t="s">
        <v>188</v>
      </c>
      <c r="E13" s="87">
        <v>9900</v>
      </c>
      <c r="F13" s="44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51.75" customHeight="1">
      <c r="A14" s="44" t="s">
        <v>42</v>
      </c>
      <c r="B14" s="5" t="s">
        <v>285</v>
      </c>
      <c r="C14" s="5" t="s">
        <v>334</v>
      </c>
      <c r="D14" s="5" t="s">
        <v>188</v>
      </c>
      <c r="E14" s="87">
        <v>5400</v>
      </c>
      <c r="F14" s="44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54" customHeight="1">
      <c r="A15" s="44" t="s">
        <v>49</v>
      </c>
      <c r="B15" s="5" t="s">
        <v>286</v>
      </c>
      <c r="C15" s="5" t="s">
        <v>81</v>
      </c>
      <c r="D15" s="5" t="s">
        <v>188</v>
      </c>
      <c r="E15" s="87">
        <v>3300</v>
      </c>
      <c r="F15" s="44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58.5" customHeight="1">
      <c r="A16" s="44" t="s">
        <v>5</v>
      </c>
      <c r="B16" s="5" t="s">
        <v>286</v>
      </c>
      <c r="C16" s="5" t="s">
        <v>335</v>
      </c>
      <c r="D16" s="5" t="s">
        <v>188</v>
      </c>
      <c r="E16" s="87">
        <v>6600</v>
      </c>
      <c r="F16" s="44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60" customHeight="1">
      <c r="A17" s="44" t="s">
        <v>6</v>
      </c>
      <c r="B17" s="5" t="s">
        <v>287</v>
      </c>
      <c r="C17" s="5" t="s">
        <v>336</v>
      </c>
      <c r="D17" s="5" t="s">
        <v>375</v>
      </c>
      <c r="E17" s="87">
        <v>1680</v>
      </c>
      <c r="F17" s="44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pans="1:14" ht="59.25" customHeight="1">
      <c r="A18" s="44" t="s">
        <v>19</v>
      </c>
      <c r="B18" s="5" t="s">
        <v>288</v>
      </c>
      <c r="C18" s="5" t="s">
        <v>337</v>
      </c>
      <c r="D18" s="5" t="s">
        <v>374</v>
      </c>
      <c r="E18" s="87">
        <v>2000</v>
      </c>
      <c r="F18" s="44" t="s">
        <v>50</v>
      </c>
      <c r="G18" s="51" t="s">
        <v>76</v>
      </c>
      <c r="H18" s="5"/>
      <c r="I18" s="5"/>
      <c r="J18" s="5"/>
      <c r="K18" s="5"/>
      <c r="L18" s="51" t="str">
        <f t="shared" si="0"/>
        <v>0,00</v>
      </c>
      <c r="M18" s="5"/>
      <c r="N18" s="53">
        <f t="shared" si="1"/>
        <v>0</v>
      </c>
    </row>
    <row r="19" spans="1:14" ht="59.25" customHeight="1">
      <c r="A19" s="44" t="s">
        <v>48</v>
      </c>
      <c r="B19" s="5" t="s">
        <v>289</v>
      </c>
      <c r="C19" s="5" t="s">
        <v>338</v>
      </c>
      <c r="D19" s="5" t="s">
        <v>188</v>
      </c>
      <c r="E19" s="87">
        <v>5500</v>
      </c>
      <c r="F19" s="44" t="s">
        <v>50</v>
      </c>
      <c r="G19" s="51" t="s">
        <v>76</v>
      </c>
      <c r="H19" s="5"/>
      <c r="I19" s="5"/>
      <c r="J19" s="5"/>
      <c r="K19" s="5"/>
      <c r="L19" s="51" t="str">
        <f t="shared" si="0"/>
        <v>0,00</v>
      </c>
      <c r="M19" s="5"/>
      <c r="N19" s="53">
        <f t="shared" si="1"/>
        <v>0</v>
      </c>
    </row>
    <row r="20" spans="1:14" ht="46.5" customHeight="1">
      <c r="A20" s="44" t="s">
        <v>225</v>
      </c>
      <c r="B20" s="5" t="s">
        <v>289</v>
      </c>
      <c r="C20" s="5" t="s">
        <v>339</v>
      </c>
      <c r="D20" s="5" t="s">
        <v>188</v>
      </c>
      <c r="E20" s="87">
        <v>5400</v>
      </c>
      <c r="F20" s="44" t="s">
        <v>50</v>
      </c>
      <c r="G20" s="51" t="s">
        <v>76</v>
      </c>
      <c r="H20" s="5"/>
      <c r="I20" s="5"/>
      <c r="J20" s="5"/>
      <c r="K20" s="5"/>
      <c r="L20" s="51" t="str">
        <f t="shared" si="0"/>
        <v>0,00</v>
      </c>
      <c r="M20" s="5"/>
      <c r="N20" s="53">
        <f t="shared" si="1"/>
        <v>0</v>
      </c>
    </row>
    <row r="21" spans="1:14" ht="44.25" customHeight="1">
      <c r="A21" s="44" t="s">
        <v>226</v>
      </c>
      <c r="B21" s="5" t="s">
        <v>290</v>
      </c>
      <c r="C21" s="5" t="s">
        <v>340</v>
      </c>
      <c r="D21" s="5" t="s">
        <v>188</v>
      </c>
      <c r="E21" s="87">
        <v>9000</v>
      </c>
      <c r="F21" s="44" t="s">
        <v>50</v>
      </c>
      <c r="G21" s="51" t="s">
        <v>76</v>
      </c>
      <c r="H21" s="5"/>
      <c r="I21" s="5"/>
      <c r="J21" s="5"/>
      <c r="K21" s="5"/>
      <c r="L21" s="51" t="str">
        <f t="shared" si="0"/>
        <v>0,00</v>
      </c>
      <c r="M21" s="5"/>
      <c r="N21" s="53">
        <f t="shared" si="1"/>
        <v>0</v>
      </c>
    </row>
    <row r="22" spans="1:14" ht="60" customHeight="1">
      <c r="A22" s="44" t="s">
        <v>227</v>
      </c>
      <c r="B22" s="5" t="s">
        <v>291</v>
      </c>
      <c r="C22" s="5" t="s">
        <v>187</v>
      </c>
      <c r="D22" s="5" t="s">
        <v>217</v>
      </c>
      <c r="E22" s="87">
        <v>54000</v>
      </c>
      <c r="F22" s="44" t="s">
        <v>50</v>
      </c>
      <c r="G22" s="51" t="s">
        <v>76</v>
      </c>
      <c r="H22" s="5"/>
      <c r="I22" s="5"/>
      <c r="J22" s="5"/>
      <c r="K22" s="5"/>
      <c r="L22" s="51" t="str">
        <f t="shared" si="0"/>
        <v>0,00</v>
      </c>
      <c r="M22" s="5"/>
      <c r="N22" s="53">
        <f t="shared" si="1"/>
        <v>0</v>
      </c>
    </row>
    <row r="23" spans="1:14" ht="60" customHeight="1">
      <c r="A23" s="44" t="s">
        <v>228</v>
      </c>
      <c r="B23" s="5" t="s">
        <v>292</v>
      </c>
      <c r="C23" s="5" t="s">
        <v>341</v>
      </c>
      <c r="D23" s="5" t="s">
        <v>376</v>
      </c>
      <c r="E23" s="87">
        <v>100</v>
      </c>
      <c r="F23" s="44" t="s">
        <v>50</v>
      </c>
      <c r="G23" s="51" t="s">
        <v>76</v>
      </c>
      <c r="H23" s="5"/>
      <c r="I23" s="5"/>
      <c r="J23" s="5"/>
      <c r="K23" s="5"/>
      <c r="L23" s="51" t="str">
        <f t="shared" si="0"/>
        <v>0,00</v>
      </c>
      <c r="M23" s="5"/>
      <c r="N23" s="53">
        <f t="shared" si="1"/>
        <v>0</v>
      </c>
    </row>
    <row r="24" spans="1:14" ht="60" customHeight="1">
      <c r="A24" s="44" t="s">
        <v>229</v>
      </c>
      <c r="B24" s="5" t="s">
        <v>293</v>
      </c>
      <c r="C24" s="5" t="s">
        <v>342</v>
      </c>
      <c r="D24" s="5" t="s">
        <v>188</v>
      </c>
      <c r="E24" s="87">
        <v>5400</v>
      </c>
      <c r="F24" s="44" t="s">
        <v>50</v>
      </c>
      <c r="G24" s="51" t="s">
        <v>76</v>
      </c>
      <c r="H24" s="5"/>
      <c r="I24" s="5"/>
      <c r="J24" s="5"/>
      <c r="K24" s="5"/>
      <c r="L24" s="51" t="str">
        <f t="shared" si="0"/>
        <v>0,00</v>
      </c>
      <c r="M24" s="5"/>
      <c r="N24" s="53">
        <f t="shared" si="1"/>
        <v>0</v>
      </c>
    </row>
    <row r="25" spans="1:14" ht="63" customHeight="1">
      <c r="A25" s="44" t="s">
        <v>230</v>
      </c>
      <c r="B25" s="5" t="s">
        <v>294</v>
      </c>
      <c r="C25" s="5" t="s">
        <v>343</v>
      </c>
      <c r="D25" s="5" t="s">
        <v>377</v>
      </c>
      <c r="E25" s="87">
        <v>15</v>
      </c>
      <c r="F25" s="5" t="s">
        <v>90</v>
      </c>
      <c r="G25" s="51" t="s">
        <v>76</v>
      </c>
      <c r="H25" s="5"/>
      <c r="I25" s="5"/>
      <c r="J25" s="5"/>
      <c r="K25" s="5"/>
      <c r="L25" s="51" t="str">
        <f t="shared" si="0"/>
        <v>0,00</v>
      </c>
      <c r="M25" s="5"/>
      <c r="N25" s="53">
        <f t="shared" si="1"/>
        <v>0</v>
      </c>
    </row>
    <row r="26" spans="1:14" ht="59.25" customHeight="1">
      <c r="A26" s="44" t="s">
        <v>231</v>
      </c>
      <c r="B26" s="5" t="s">
        <v>295</v>
      </c>
      <c r="C26" s="5" t="s">
        <v>344</v>
      </c>
      <c r="D26" s="5" t="s">
        <v>188</v>
      </c>
      <c r="E26" s="87">
        <v>9900</v>
      </c>
      <c r="F26" s="5" t="s">
        <v>50</v>
      </c>
      <c r="G26" s="51" t="s">
        <v>76</v>
      </c>
      <c r="H26" s="5"/>
      <c r="I26" s="5"/>
      <c r="J26" s="5"/>
      <c r="K26" s="5"/>
      <c r="L26" s="51" t="str">
        <f t="shared" si="0"/>
        <v>0,00</v>
      </c>
      <c r="M26" s="5"/>
      <c r="N26" s="53">
        <f t="shared" si="1"/>
        <v>0</v>
      </c>
    </row>
    <row r="27" spans="1:14" ht="61.5" customHeight="1">
      <c r="A27" s="44" t="s">
        <v>232</v>
      </c>
      <c r="B27" s="5" t="s">
        <v>295</v>
      </c>
      <c r="C27" s="5" t="s">
        <v>345</v>
      </c>
      <c r="D27" s="5" t="s">
        <v>188</v>
      </c>
      <c r="E27" s="87">
        <v>3900</v>
      </c>
      <c r="F27" s="5" t="s">
        <v>50</v>
      </c>
      <c r="G27" s="51" t="s">
        <v>76</v>
      </c>
      <c r="H27" s="5"/>
      <c r="I27" s="5"/>
      <c r="J27" s="5"/>
      <c r="K27" s="5"/>
      <c r="L27" s="51" t="str">
        <f t="shared" si="0"/>
        <v>0,00</v>
      </c>
      <c r="M27" s="5"/>
      <c r="N27" s="53">
        <f t="shared" si="1"/>
        <v>0</v>
      </c>
    </row>
    <row r="28" spans="1:14" ht="60" customHeight="1">
      <c r="A28" s="44" t="s">
        <v>233</v>
      </c>
      <c r="B28" s="5" t="s">
        <v>295</v>
      </c>
      <c r="C28" s="5" t="s">
        <v>335</v>
      </c>
      <c r="D28" s="5" t="s">
        <v>188</v>
      </c>
      <c r="E28" s="87">
        <v>1800</v>
      </c>
      <c r="F28" s="5" t="s">
        <v>50</v>
      </c>
      <c r="G28" s="51" t="s">
        <v>76</v>
      </c>
      <c r="H28" s="5"/>
      <c r="I28" s="5"/>
      <c r="J28" s="5"/>
      <c r="K28" s="5"/>
      <c r="L28" s="51" t="str">
        <f t="shared" si="0"/>
        <v>0,00</v>
      </c>
      <c r="M28" s="5"/>
      <c r="N28" s="53">
        <f t="shared" si="1"/>
        <v>0</v>
      </c>
    </row>
    <row r="29" spans="1:14" ht="61.5" customHeight="1">
      <c r="A29" s="44" t="s">
        <v>234</v>
      </c>
      <c r="B29" s="5" t="s">
        <v>296</v>
      </c>
      <c r="C29" s="5" t="s">
        <v>335</v>
      </c>
      <c r="D29" s="5" t="s">
        <v>188</v>
      </c>
      <c r="E29" s="87">
        <v>3900</v>
      </c>
      <c r="F29" s="5" t="s">
        <v>50</v>
      </c>
      <c r="G29" s="51" t="s">
        <v>76</v>
      </c>
      <c r="H29" s="5"/>
      <c r="I29" s="5"/>
      <c r="J29" s="5"/>
      <c r="K29" s="5"/>
      <c r="L29" s="51" t="str">
        <f t="shared" si="0"/>
        <v>0,00</v>
      </c>
      <c r="M29" s="5"/>
      <c r="N29" s="53">
        <f t="shared" si="1"/>
        <v>0</v>
      </c>
    </row>
    <row r="30" spans="1:14" ht="63.75" customHeight="1">
      <c r="A30" s="44" t="s">
        <v>235</v>
      </c>
      <c r="B30" s="5" t="s">
        <v>297</v>
      </c>
      <c r="C30" s="5" t="s">
        <v>346</v>
      </c>
      <c r="D30" s="5" t="s">
        <v>188</v>
      </c>
      <c r="E30" s="87">
        <v>3000</v>
      </c>
      <c r="F30" s="5" t="s">
        <v>50</v>
      </c>
      <c r="G30" s="51" t="s">
        <v>76</v>
      </c>
      <c r="H30" s="5"/>
      <c r="I30" s="5"/>
      <c r="J30" s="5"/>
      <c r="K30" s="5"/>
      <c r="L30" s="51" t="str">
        <f t="shared" si="0"/>
        <v>0,00</v>
      </c>
      <c r="M30" s="5"/>
      <c r="N30" s="53">
        <f t="shared" si="1"/>
        <v>0</v>
      </c>
    </row>
    <row r="31" spans="1:14" ht="60" customHeight="1">
      <c r="A31" s="44" t="s">
        <v>236</v>
      </c>
      <c r="B31" s="5" t="s">
        <v>298</v>
      </c>
      <c r="C31" s="5" t="s">
        <v>347</v>
      </c>
      <c r="D31" s="5" t="s">
        <v>188</v>
      </c>
      <c r="E31" s="87">
        <v>2100</v>
      </c>
      <c r="F31" s="5" t="s">
        <v>50</v>
      </c>
      <c r="G31" s="51" t="s">
        <v>76</v>
      </c>
      <c r="H31" s="5"/>
      <c r="I31" s="5"/>
      <c r="J31" s="5"/>
      <c r="K31" s="5"/>
      <c r="L31" s="51" t="str">
        <f t="shared" si="0"/>
        <v>0,00</v>
      </c>
      <c r="M31" s="5"/>
      <c r="N31" s="53">
        <f t="shared" si="1"/>
        <v>0</v>
      </c>
    </row>
    <row r="32" spans="1:14" ht="60" customHeight="1">
      <c r="A32" s="44" t="s">
        <v>237</v>
      </c>
      <c r="B32" s="5" t="s">
        <v>299</v>
      </c>
      <c r="C32" s="5" t="s">
        <v>340</v>
      </c>
      <c r="D32" s="5" t="s">
        <v>188</v>
      </c>
      <c r="E32" s="87">
        <v>9000</v>
      </c>
      <c r="F32" s="5" t="s">
        <v>50</v>
      </c>
      <c r="G32" s="51" t="s">
        <v>76</v>
      </c>
      <c r="H32" s="5"/>
      <c r="I32" s="5"/>
      <c r="J32" s="5"/>
      <c r="K32" s="5"/>
      <c r="L32" s="51" t="str">
        <f t="shared" si="0"/>
        <v>0,00</v>
      </c>
      <c r="M32" s="5"/>
      <c r="N32" s="53">
        <f t="shared" si="1"/>
        <v>0</v>
      </c>
    </row>
    <row r="33" spans="1:14" ht="58.5" customHeight="1">
      <c r="A33" s="44" t="s">
        <v>238</v>
      </c>
      <c r="B33" s="5" t="s">
        <v>299</v>
      </c>
      <c r="C33" s="5" t="s">
        <v>348</v>
      </c>
      <c r="D33" s="5" t="s">
        <v>188</v>
      </c>
      <c r="E33" s="87">
        <v>25200</v>
      </c>
      <c r="F33" s="5" t="s">
        <v>50</v>
      </c>
      <c r="G33" s="51" t="s">
        <v>76</v>
      </c>
      <c r="H33" s="5"/>
      <c r="I33" s="5"/>
      <c r="J33" s="5"/>
      <c r="K33" s="5"/>
      <c r="L33" s="51" t="str">
        <f t="shared" si="0"/>
        <v>0,00</v>
      </c>
      <c r="M33" s="5"/>
      <c r="N33" s="53">
        <f t="shared" si="1"/>
        <v>0</v>
      </c>
    </row>
    <row r="34" spans="1:14" ht="60" customHeight="1">
      <c r="A34" s="44" t="s">
        <v>239</v>
      </c>
      <c r="B34" s="5" t="s">
        <v>300</v>
      </c>
      <c r="C34" s="5" t="s">
        <v>349</v>
      </c>
      <c r="D34" s="5" t="s">
        <v>378</v>
      </c>
      <c r="E34" s="87">
        <v>20</v>
      </c>
      <c r="F34" s="5" t="s">
        <v>823</v>
      </c>
      <c r="G34" s="51" t="s">
        <v>76</v>
      </c>
      <c r="H34" s="5"/>
      <c r="I34" s="5"/>
      <c r="J34" s="5"/>
      <c r="K34" s="5"/>
      <c r="L34" s="51" t="str">
        <f t="shared" si="0"/>
        <v>0,00</v>
      </c>
      <c r="M34" s="5"/>
      <c r="N34" s="53">
        <f t="shared" si="1"/>
        <v>0</v>
      </c>
    </row>
    <row r="35" spans="1:14" ht="64.5" customHeight="1">
      <c r="A35" s="44" t="s">
        <v>240</v>
      </c>
      <c r="B35" s="5" t="s">
        <v>300</v>
      </c>
      <c r="C35" s="5" t="s">
        <v>350</v>
      </c>
      <c r="D35" s="5" t="s">
        <v>378</v>
      </c>
      <c r="E35" s="87">
        <v>30</v>
      </c>
      <c r="F35" s="5" t="s">
        <v>823</v>
      </c>
      <c r="G35" s="51" t="s">
        <v>76</v>
      </c>
      <c r="H35" s="5"/>
      <c r="I35" s="5"/>
      <c r="J35" s="5"/>
      <c r="K35" s="5"/>
      <c r="L35" s="51" t="str">
        <f t="shared" si="0"/>
        <v>0,00</v>
      </c>
      <c r="M35" s="5"/>
      <c r="N35" s="53">
        <f t="shared" si="1"/>
        <v>0</v>
      </c>
    </row>
    <row r="36" spans="1:14" ht="56.25" customHeight="1">
      <c r="A36" s="44" t="s">
        <v>241</v>
      </c>
      <c r="B36" s="5" t="s">
        <v>894</v>
      </c>
      <c r="C36" s="5" t="s">
        <v>187</v>
      </c>
      <c r="D36" s="5" t="s">
        <v>188</v>
      </c>
      <c r="E36" s="87">
        <v>5400</v>
      </c>
      <c r="F36" s="5" t="s">
        <v>50</v>
      </c>
      <c r="G36" s="51" t="s">
        <v>76</v>
      </c>
      <c r="H36" s="5"/>
      <c r="I36" s="5"/>
      <c r="J36" s="5"/>
      <c r="K36" s="5"/>
      <c r="L36" s="51" t="str">
        <f t="shared" si="0"/>
        <v>0,00</v>
      </c>
      <c r="M36" s="5"/>
      <c r="N36" s="53">
        <f t="shared" si="1"/>
        <v>0</v>
      </c>
    </row>
    <row r="37" spans="1:14" ht="57" customHeight="1">
      <c r="A37" s="44" t="s">
        <v>242</v>
      </c>
      <c r="B37" s="5" t="s">
        <v>301</v>
      </c>
      <c r="C37" s="5" t="s">
        <v>351</v>
      </c>
      <c r="D37" s="5" t="s">
        <v>188</v>
      </c>
      <c r="E37" s="87">
        <v>3000</v>
      </c>
      <c r="F37" s="5" t="s">
        <v>50</v>
      </c>
      <c r="G37" s="51" t="s">
        <v>76</v>
      </c>
      <c r="H37" s="5"/>
      <c r="I37" s="5"/>
      <c r="J37" s="5"/>
      <c r="K37" s="5"/>
      <c r="L37" s="51" t="str">
        <f t="shared" si="0"/>
        <v>0,00</v>
      </c>
      <c r="M37" s="5"/>
      <c r="N37" s="53">
        <f t="shared" si="1"/>
        <v>0</v>
      </c>
    </row>
    <row r="38" spans="1:14" ht="59.25" customHeight="1">
      <c r="A38" s="44" t="s">
        <v>243</v>
      </c>
      <c r="B38" s="5" t="s">
        <v>302</v>
      </c>
      <c r="C38" s="5" t="s">
        <v>192</v>
      </c>
      <c r="D38" s="5" t="s">
        <v>188</v>
      </c>
      <c r="E38" s="87">
        <v>9000</v>
      </c>
      <c r="F38" s="5" t="s">
        <v>50</v>
      </c>
      <c r="G38" s="51" t="s">
        <v>76</v>
      </c>
      <c r="H38" s="5"/>
      <c r="I38" s="5"/>
      <c r="J38" s="5"/>
      <c r="K38" s="5"/>
      <c r="L38" s="51" t="str">
        <f t="shared" si="0"/>
        <v>0,00</v>
      </c>
      <c r="M38" s="5"/>
      <c r="N38" s="53">
        <f t="shared" si="1"/>
        <v>0</v>
      </c>
    </row>
    <row r="39" spans="1:14" ht="61.5" customHeight="1">
      <c r="A39" s="44" t="s">
        <v>244</v>
      </c>
      <c r="B39" s="5" t="s">
        <v>303</v>
      </c>
      <c r="C39" s="5" t="s">
        <v>352</v>
      </c>
      <c r="D39" s="5" t="s">
        <v>379</v>
      </c>
      <c r="E39" s="87">
        <v>15</v>
      </c>
      <c r="F39" s="5" t="s">
        <v>90</v>
      </c>
      <c r="G39" s="51" t="s">
        <v>76</v>
      </c>
      <c r="H39" s="5"/>
      <c r="I39" s="5"/>
      <c r="J39" s="5"/>
      <c r="K39" s="5"/>
      <c r="L39" s="51" t="str">
        <f t="shared" si="0"/>
        <v>0,00</v>
      </c>
      <c r="M39" s="5"/>
      <c r="N39" s="53">
        <f t="shared" si="1"/>
        <v>0</v>
      </c>
    </row>
    <row r="40" spans="1:14" ht="59.25" customHeight="1">
      <c r="A40" s="44" t="s">
        <v>245</v>
      </c>
      <c r="B40" s="5" t="s">
        <v>304</v>
      </c>
      <c r="C40" s="5" t="s">
        <v>82</v>
      </c>
      <c r="D40" s="5" t="s">
        <v>188</v>
      </c>
      <c r="E40" s="87">
        <v>900</v>
      </c>
      <c r="F40" s="5" t="s">
        <v>50</v>
      </c>
      <c r="G40" s="51" t="s">
        <v>76</v>
      </c>
      <c r="H40" s="5"/>
      <c r="I40" s="5"/>
      <c r="J40" s="5"/>
      <c r="K40" s="5"/>
      <c r="L40" s="51" t="str">
        <f t="shared" si="0"/>
        <v>0,00</v>
      </c>
      <c r="M40" s="5"/>
      <c r="N40" s="53">
        <f t="shared" si="1"/>
        <v>0</v>
      </c>
    </row>
    <row r="41" spans="1:14" ht="60.75" customHeight="1">
      <c r="A41" s="44" t="s">
        <v>246</v>
      </c>
      <c r="B41" s="5" t="s">
        <v>305</v>
      </c>
      <c r="C41" s="5" t="s">
        <v>164</v>
      </c>
      <c r="D41" s="5" t="s">
        <v>380</v>
      </c>
      <c r="E41" s="87">
        <v>900</v>
      </c>
      <c r="F41" s="5" t="s">
        <v>50</v>
      </c>
      <c r="G41" s="51" t="s">
        <v>76</v>
      </c>
      <c r="H41" s="5"/>
      <c r="I41" s="5"/>
      <c r="J41" s="5"/>
      <c r="K41" s="5"/>
      <c r="L41" s="51" t="str">
        <f t="shared" si="0"/>
        <v>0,00</v>
      </c>
      <c r="M41" s="5"/>
      <c r="N41" s="53">
        <f t="shared" si="1"/>
        <v>0</v>
      </c>
    </row>
    <row r="42" spans="1:14" ht="60.75" customHeight="1">
      <c r="A42" s="44" t="s">
        <v>247</v>
      </c>
      <c r="B42" s="5" t="s">
        <v>305</v>
      </c>
      <c r="C42" s="5" t="s">
        <v>353</v>
      </c>
      <c r="D42" s="5" t="s">
        <v>381</v>
      </c>
      <c r="E42" s="87">
        <v>18000</v>
      </c>
      <c r="F42" s="5" t="s">
        <v>50</v>
      </c>
      <c r="G42" s="51" t="s">
        <v>76</v>
      </c>
      <c r="H42" s="5"/>
      <c r="I42" s="5"/>
      <c r="J42" s="5"/>
      <c r="K42" s="5"/>
      <c r="L42" s="51" t="str">
        <f t="shared" si="0"/>
        <v>0,00</v>
      </c>
      <c r="M42" s="5"/>
      <c r="N42" s="53">
        <f t="shared" si="1"/>
        <v>0</v>
      </c>
    </row>
    <row r="43" spans="1:14" ht="61.5" customHeight="1">
      <c r="A43" s="44" t="s">
        <v>248</v>
      </c>
      <c r="B43" s="5" t="s">
        <v>306</v>
      </c>
      <c r="C43" s="5" t="s">
        <v>354</v>
      </c>
      <c r="D43" s="5" t="s">
        <v>374</v>
      </c>
      <c r="E43" s="87">
        <v>9000</v>
      </c>
      <c r="F43" s="5" t="s">
        <v>50</v>
      </c>
      <c r="G43" s="51" t="s">
        <v>76</v>
      </c>
      <c r="H43" s="5"/>
      <c r="I43" s="5"/>
      <c r="J43" s="5"/>
      <c r="K43" s="5"/>
      <c r="L43" s="51" t="str">
        <f t="shared" si="0"/>
        <v>0,00</v>
      </c>
      <c r="M43" s="5"/>
      <c r="N43" s="53">
        <f t="shared" si="1"/>
        <v>0</v>
      </c>
    </row>
    <row r="44" spans="1:14" ht="54.75" customHeight="1">
      <c r="A44" s="44" t="s">
        <v>249</v>
      </c>
      <c r="B44" s="5" t="s">
        <v>307</v>
      </c>
      <c r="C44" s="5" t="s">
        <v>355</v>
      </c>
      <c r="D44" s="5" t="s">
        <v>382</v>
      </c>
      <c r="E44" s="87">
        <v>12000</v>
      </c>
      <c r="F44" s="5" t="s">
        <v>50</v>
      </c>
      <c r="G44" s="51" t="s">
        <v>76</v>
      </c>
      <c r="H44" s="5"/>
      <c r="I44" s="5"/>
      <c r="J44" s="5"/>
      <c r="K44" s="5"/>
      <c r="L44" s="51" t="str">
        <f t="shared" si="0"/>
        <v>0,00</v>
      </c>
      <c r="M44" s="5"/>
      <c r="N44" s="53">
        <f t="shared" si="1"/>
        <v>0</v>
      </c>
    </row>
    <row r="45" spans="1:14" ht="409.5" customHeight="1">
      <c r="A45" s="44" t="s">
        <v>250</v>
      </c>
      <c r="B45" s="5" t="s">
        <v>308</v>
      </c>
      <c r="C45" s="5" t="s">
        <v>356</v>
      </c>
      <c r="D45" s="5" t="s">
        <v>383</v>
      </c>
      <c r="E45" s="87">
        <v>100</v>
      </c>
      <c r="F45" s="5" t="s">
        <v>50</v>
      </c>
      <c r="G45" s="51" t="s">
        <v>76</v>
      </c>
      <c r="H45" s="5"/>
      <c r="I45" s="5"/>
      <c r="J45" s="5"/>
      <c r="K45" s="5"/>
      <c r="L45" s="51" t="str">
        <f t="shared" si="0"/>
        <v>0,00</v>
      </c>
      <c r="M45" s="5"/>
      <c r="N45" s="53">
        <f t="shared" si="1"/>
        <v>0</v>
      </c>
    </row>
    <row r="46" spans="1:14" ht="72.75" customHeight="1">
      <c r="A46" s="44" t="s">
        <v>251</v>
      </c>
      <c r="B46" s="5" t="s">
        <v>309</v>
      </c>
      <c r="C46" s="5" t="s">
        <v>357</v>
      </c>
      <c r="D46" s="5" t="s">
        <v>384</v>
      </c>
      <c r="E46" s="87">
        <v>900</v>
      </c>
      <c r="F46" s="5" t="s">
        <v>50</v>
      </c>
      <c r="G46" s="51" t="s">
        <v>76</v>
      </c>
      <c r="H46" s="5"/>
      <c r="I46" s="5"/>
      <c r="J46" s="5"/>
      <c r="K46" s="5"/>
      <c r="L46" s="51" t="str">
        <f t="shared" si="0"/>
        <v>0,00</v>
      </c>
      <c r="M46" s="5"/>
      <c r="N46" s="53">
        <f t="shared" si="1"/>
        <v>0</v>
      </c>
    </row>
    <row r="47" spans="1:14" ht="63.75" customHeight="1">
      <c r="A47" s="44" t="s">
        <v>252</v>
      </c>
      <c r="B47" s="5" t="s">
        <v>310</v>
      </c>
      <c r="C47" s="5" t="s">
        <v>358</v>
      </c>
      <c r="D47" s="5" t="s">
        <v>385</v>
      </c>
      <c r="E47" s="87">
        <v>15</v>
      </c>
      <c r="F47" s="5" t="s">
        <v>50</v>
      </c>
      <c r="G47" s="51" t="s">
        <v>76</v>
      </c>
      <c r="H47" s="5"/>
      <c r="I47" s="5"/>
      <c r="J47" s="5"/>
      <c r="K47" s="5"/>
      <c r="L47" s="51" t="str">
        <f t="shared" si="0"/>
        <v>0,00</v>
      </c>
      <c r="M47" s="5"/>
      <c r="N47" s="53">
        <f t="shared" si="1"/>
        <v>0</v>
      </c>
    </row>
    <row r="48" spans="1:14" ht="60" customHeight="1">
      <c r="A48" s="44" t="s">
        <v>253</v>
      </c>
      <c r="B48" s="5" t="s">
        <v>311</v>
      </c>
      <c r="C48" s="5" t="s">
        <v>196</v>
      </c>
      <c r="D48" s="5" t="s">
        <v>188</v>
      </c>
      <c r="E48" s="87">
        <v>1500</v>
      </c>
      <c r="F48" s="5" t="s">
        <v>50</v>
      </c>
      <c r="G48" s="51" t="s">
        <v>76</v>
      </c>
      <c r="H48" s="5"/>
      <c r="I48" s="5"/>
      <c r="J48" s="5"/>
      <c r="K48" s="5"/>
      <c r="L48" s="51" t="str">
        <f t="shared" si="0"/>
        <v>0,00</v>
      </c>
      <c r="M48" s="5"/>
      <c r="N48" s="53">
        <f t="shared" si="1"/>
        <v>0</v>
      </c>
    </row>
    <row r="49" spans="1:14" ht="60.75" customHeight="1">
      <c r="A49" s="44" t="s">
        <v>254</v>
      </c>
      <c r="B49" s="5" t="s">
        <v>312</v>
      </c>
      <c r="C49" s="5" t="s">
        <v>82</v>
      </c>
      <c r="D49" s="5" t="s">
        <v>386</v>
      </c>
      <c r="E49" s="87">
        <v>3000</v>
      </c>
      <c r="F49" s="5" t="s">
        <v>50</v>
      </c>
      <c r="G49" s="51" t="s">
        <v>76</v>
      </c>
      <c r="H49" s="5"/>
      <c r="I49" s="5"/>
      <c r="J49" s="5"/>
      <c r="K49" s="5"/>
      <c r="L49" s="51" t="str">
        <f t="shared" si="0"/>
        <v>0,00</v>
      </c>
      <c r="M49" s="5"/>
      <c r="N49" s="53">
        <f t="shared" si="1"/>
        <v>0</v>
      </c>
    </row>
    <row r="50" spans="1:14" ht="57.75" customHeight="1">
      <c r="A50" s="44" t="s">
        <v>255</v>
      </c>
      <c r="B50" s="5" t="s">
        <v>313</v>
      </c>
      <c r="C50" s="5" t="s">
        <v>184</v>
      </c>
      <c r="D50" s="5" t="s">
        <v>387</v>
      </c>
      <c r="E50" s="87">
        <v>280</v>
      </c>
      <c r="F50" s="5" t="s">
        <v>50</v>
      </c>
      <c r="G50" s="51" t="s">
        <v>76</v>
      </c>
      <c r="H50" s="5"/>
      <c r="I50" s="5"/>
      <c r="J50" s="5"/>
      <c r="K50" s="5"/>
      <c r="L50" s="51" t="str">
        <f t="shared" si="0"/>
        <v>0,00</v>
      </c>
      <c r="M50" s="5"/>
      <c r="N50" s="53">
        <f t="shared" si="1"/>
        <v>0</v>
      </c>
    </row>
    <row r="51" spans="1:14" ht="63.75" customHeight="1">
      <c r="A51" s="44" t="s">
        <v>256</v>
      </c>
      <c r="B51" s="5" t="s">
        <v>314</v>
      </c>
      <c r="C51" s="5" t="s">
        <v>359</v>
      </c>
      <c r="D51" s="5" t="s">
        <v>388</v>
      </c>
      <c r="E51" s="87">
        <v>2000</v>
      </c>
      <c r="F51" s="5" t="s">
        <v>50</v>
      </c>
      <c r="G51" s="51" t="s">
        <v>76</v>
      </c>
      <c r="H51" s="5"/>
      <c r="I51" s="5"/>
      <c r="J51" s="5"/>
      <c r="K51" s="5"/>
      <c r="L51" s="51" t="str">
        <f t="shared" si="0"/>
        <v>0,00</v>
      </c>
      <c r="M51" s="5"/>
      <c r="N51" s="53">
        <f t="shared" si="1"/>
        <v>0</v>
      </c>
    </row>
    <row r="52" spans="1:14" ht="60" customHeight="1">
      <c r="A52" s="44" t="s">
        <v>257</v>
      </c>
      <c r="B52" s="5" t="s">
        <v>315</v>
      </c>
      <c r="C52" s="5" t="s">
        <v>335</v>
      </c>
      <c r="D52" s="5" t="s">
        <v>374</v>
      </c>
      <c r="E52" s="87">
        <v>72000</v>
      </c>
      <c r="F52" s="5" t="s">
        <v>50</v>
      </c>
      <c r="G52" s="51" t="s">
        <v>76</v>
      </c>
      <c r="H52" s="5"/>
      <c r="I52" s="5"/>
      <c r="J52" s="5"/>
      <c r="K52" s="5"/>
      <c r="L52" s="51" t="str">
        <f t="shared" si="0"/>
        <v>0,00</v>
      </c>
      <c r="M52" s="5"/>
      <c r="N52" s="53">
        <f t="shared" si="1"/>
        <v>0</v>
      </c>
    </row>
    <row r="53" spans="1:14" ht="59.25" customHeight="1">
      <c r="A53" s="44" t="s">
        <v>258</v>
      </c>
      <c r="B53" s="5" t="s">
        <v>316</v>
      </c>
      <c r="C53" s="5" t="s">
        <v>360</v>
      </c>
      <c r="D53" s="5" t="s">
        <v>374</v>
      </c>
      <c r="E53" s="87">
        <v>36000</v>
      </c>
      <c r="F53" s="5" t="s">
        <v>50</v>
      </c>
      <c r="G53" s="51" t="s">
        <v>76</v>
      </c>
      <c r="H53" s="5"/>
      <c r="I53" s="5"/>
      <c r="J53" s="5"/>
      <c r="K53" s="5"/>
      <c r="L53" s="51" t="str">
        <f t="shared" si="0"/>
        <v>0,00</v>
      </c>
      <c r="M53" s="5"/>
      <c r="N53" s="53">
        <f t="shared" si="1"/>
        <v>0</v>
      </c>
    </row>
    <row r="54" spans="1:14" ht="63.75" customHeight="1">
      <c r="A54" s="44" t="s">
        <v>259</v>
      </c>
      <c r="B54" s="5" t="s">
        <v>317</v>
      </c>
      <c r="C54" s="5" t="s">
        <v>361</v>
      </c>
      <c r="D54" s="5" t="s">
        <v>188</v>
      </c>
      <c r="E54" s="87">
        <v>8700</v>
      </c>
      <c r="F54" s="5" t="s">
        <v>50</v>
      </c>
      <c r="G54" s="51" t="s">
        <v>76</v>
      </c>
      <c r="H54" s="5"/>
      <c r="I54" s="5"/>
      <c r="J54" s="5"/>
      <c r="K54" s="5"/>
      <c r="L54" s="51" t="str">
        <f t="shared" si="0"/>
        <v>0,00</v>
      </c>
      <c r="M54" s="5"/>
      <c r="N54" s="53">
        <f t="shared" si="1"/>
        <v>0</v>
      </c>
    </row>
    <row r="55" spans="1:14" ht="61.5" customHeight="1">
      <c r="A55" s="44" t="s">
        <v>260</v>
      </c>
      <c r="B55" s="5" t="s">
        <v>318</v>
      </c>
      <c r="C55" s="5" t="s">
        <v>362</v>
      </c>
      <c r="D55" s="5" t="s">
        <v>389</v>
      </c>
      <c r="E55" s="87">
        <v>15</v>
      </c>
      <c r="F55" s="5" t="s">
        <v>50</v>
      </c>
      <c r="G55" s="51" t="s">
        <v>76</v>
      </c>
      <c r="H55" s="5"/>
      <c r="I55" s="5"/>
      <c r="J55" s="5"/>
      <c r="K55" s="5"/>
      <c r="L55" s="51" t="str">
        <f t="shared" si="0"/>
        <v>0,00</v>
      </c>
      <c r="M55" s="5"/>
      <c r="N55" s="53">
        <f t="shared" si="1"/>
        <v>0</v>
      </c>
    </row>
    <row r="56" spans="1:14" ht="62.25" customHeight="1">
      <c r="A56" s="44" t="s">
        <v>261</v>
      </c>
      <c r="B56" s="5" t="s">
        <v>319</v>
      </c>
      <c r="C56" s="5" t="s">
        <v>363</v>
      </c>
      <c r="D56" s="5" t="s">
        <v>390</v>
      </c>
      <c r="E56" s="87">
        <v>40</v>
      </c>
      <c r="F56" s="5" t="s">
        <v>50</v>
      </c>
      <c r="G56" s="51" t="s">
        <v>76</v>
      </c>
      <c r="H56" s="5"/>
      <c r="I56" s="5"/>
      <c r="J56" s="5"/>
      <c r="K56" s="5"/>
      <c r="L56" s="51" t="str">
        <f t="shared" si="0"/>
        <v>0,00</v>
      </c>
      <c r="M56" s="5"/>
      <c r="N56" s="53">
        <f t="shared" si="1"/>
        <v>0</v>
      </c>
    </row>
    <row r="57" spans="1:14" ht="65.25" customHeight="1">
      <c r="A57" s="44" t="s">
        <v>262</v>
      </c>
      <c r="B57" s="5" t="s">
        <v>320</v>
      </c>
      <c r="C57" s="5" t="s">
        <v>196</v>
      </c>
      <c r="D57" s="5" t="s">
        <v>188</v>
      </c>
      <c r="E57" s="87">
        <v>21600</v>
      </c>
      <c r="F57" s="5" t="s">
        <v>50</v>
      </c>
      <c r="G57" s="51" t="s">
        <v>76</v>
      </c>
      <c r="H57" s="5"/>
      <c r="I57" s="5"/>
      <c r="J57" s="5"/>
      <c r="K57" s="5"/>
      <c r="L57" s="51" t="str">
        <f t="shared" si="0"/>
        <v>0,00</v>
      </c>
      <c r="M57" s="5"/>
      <c r="N57" s="53">
        <f t="shared" si="1"/>
        <v>0</v>
      </c>
    </row>
    <row r="58" spans="1:14" ht="60.75" customHeight="1">
      <c r="A58" s="44" t="s">
        <v>263</v>
      </c>
      <c r="B58" s="5" t="s">
        <v>320</v>
      </c>
      <c r="C58" s="5" t="s">
        <v>364</v>
      </c>
      <c r="D58" s="5" t="s">
        <v>188</v>
      </c>
      <c r="E58" s="87">
        <v>5400</v>
      </c>
      <c r="F58" s="5" t="s">
        <v>50</v>
      </c>
      <c r="G58" s="51" t="s">
        <v>76</v>
      </c>
      <c r="H58" s="5"/>
      <c r="I58" s="5"/>
      <c r="J58" s="5"/>
      <c r="K58" s="5"/>
      <c r="L58" s="51" t="str">
        <f t="shared" si="0"/>
        <v>0,00</v>
      </c>
      <c r="M58" s="5"/>
      <c r="N58" s="53">
        <f t="shared" si="1"/>
        <v>0</v>
      </c>
    </row>
    <row r="59" spans="1:14" ht="66.75" customHeight="1">
      <c r="A59" s="44" t="s">
        <v>264</v>
      </c>
      <c r="B59" s="5" t="s">
        <v>321</v>
      </c>
      <c r="C59" s="5" t="s">
        <v>365</v>
      </c>
      <c r="D59" s="5" t="s">
        <v>188</v>
      </c>
      <c r="E59" s="87">
        <v>1080</v>
      </c>
      <c r="F59" s="5" t="s">
        <v>50</v>
      </c>
      <c r="G59" s="51" t="s">
        <v>76</v>
      </c>
      <c r="H59" s="5"/>
      <c r="I59" s="5"/>
      <c r="J59" s="5"/>
      <c r="K59" s="5"/>
      <c r="L59" s="51" t="str">
        <f t="shared" si="0"/>
        <v>0,00</v>
      </c>
      <c r="M59" s="5"/>
      <c r="N59" s="53">
        <f t="shared" si="1"/>
        <v>0</v>
      </c>
    </row>
    <row r="60" spans="1:14" ht="63.75" customHeight="1">
      <c r="A60" s="44" t="s">
        <v>265</v>
      </c>
      <c r="B60" s="5" t="s">
        <v>322</v>
      </c>
      <c r="C60" s="5" t="s">
        <v>81</v>
      </c>
      <c r="D60" s="5" t="s">
        <v>188</v>
      </c>
      <c r="E60" s="87">
        <v>2100</v>
      </c>
      <c r="F60" s="5" t="s">
        <v>50</v>
      </c>
      <c r="G60" s="51" t="s">
        <v>76</v>
      </c>
      <c r="H60" s="5"/>
      <c r="I60" s="5"/>
      <c r="J60" s="5"/>
      <c r="K60" s="5"/>
      <c r="L60" s="51" t="str">
        <f t="shared" si="0"/>
        <v>0,00</v>
      </c>
      <c r="M60" s="5"/>
      <c r="N60" s="53">
        <f t="shared" si="1"/>
        <v>0</v>
      </c>
    </row>
    <row r="61" spans="1:14" ht="55.5" customHeight="1">
      <c r="A61" s="44" t="s">
        <v>266</v>
      </c>
      <c r="B61" s="5" t="s">
        <v>873</v>
      </c>
      <c r="C61" s="5" t="s">
        <v>342</v>
      </c>
      <c r="D61" s="5" t="s">
        <v>188</v>
      </c>
      <c r="E61" s="87">
        <v>18200</v>
      </c>
      <c r="F61" s="5" t="s">
        <v>50</v>
      </c>
      <c r="G61" s="51" t="s">
        <v>76</v>
      </c>
      <c r="H61" s="5"/>
      <c r="I61" s="5"/>
      <c r="J61" s="5"/>
      <c r="K61" s="5"/>
      <c r="L61" s="51" t="str">
        <f t="shared" si="0"/>
        <v>0,00</v>
      </c>
      <c r="M61" s="5"/>
      <c r="N61" s="53">
        <f t="shared" si="1"/>
        <v>0</v>
      </c>
    </row>
    <row r="62" spans="1:14" ht="59.25" customHeight="1">
      <c r="A62" s="44" t="s">
        <v>267</v>
      </c>
      <c r="B62" s="5" t="s">
        <v>323</v>
      </c>
      <c r="C62" s="5" t="s">
        <v>366</v>
      </c>
      <c r="D62" s="5" t="s">
        <v>822</v>
      </c>
      <c r="E62" s="87">
        <v>350</v>
      </c>
      <c r="F62" s="5" t="s">
        <v>50</v>
      </c>
      <c r="G62" s="51" t="s">
        <v>76</v>
      </c>
      <c r="H62" s="5"/>
      <c r="I62" s="5"/>
      <c r="J62" s="5"/>
      <c r="K62" s="5"/>
      <c r="L62" s="51" t="str">
        <f t="shared" si="0"/>
        <v>0,00</v>
      </c>
      <c r="M62" s="5"/>
      <c r="N62" s="53">
        <f t="shared" si="1"/>
        <v>0</v>
      </c>
    </row>
    <row r="63" spans="1:14" ht="60" customHeight="1">
      <c r="A63" s="44" t="s">
        <v>268</v>
      </c>
      <c r="B63" s="5" t="s">
        <v>324</v>
      </c>
      <c r="C63" s="5" t="s">
        <v>367</v>
      </c>
      <c r="D63" s="5" t="s">
        <v>391</v>
      </c>
      <c r="E63" s="87">
        <v>15</v>
      </c>
      <c r="F63" s="5" t="s">
        <v>50</v>
      </c>
      <c r="G63" s="51" t="s">
        <v>76</v>
      </c>
      <c r="H63" s="5"/>
      <c r="I63" s="5"/>
      <c r="J63" s="5"/>
      <c r="K63" s="5"/>
      <c r="L63" s="51" t="str">
        <f t="shared" si="0"/>
        <v>0,00</v>
      </c>
      <c r="M63" s="5"/>
      <c r="N63" s="53">
        <f t="shared" si="1"/>
        <v>0</v>
      </c>
    </row>
    <row r="64" spans="1:14" ht="63.75" customHeight="1">
      <c r="A64" s="44" t="s">
        <v>269</v>
      </c>
      <c r="B64" s="5" t="s">
        <v>325</v>
      </c>
      <c r="C64" s="5" t="s">
        <v>368</v>
      </c>
      <c r="D64" s="5" t="s">
        <v>392</v>
      </c>
      <c r="E64" s="87">
        <v>8400</v>
      </c>
      <c r="F64" s="5" t="s">
        <v>50</v>
      </c>
      <c r="G64" s="51" t="s">
        <v>76</v>
      </c>
      <c r="H64" s="5"/>
      <c r="I64" s="5"/>
      <c r="J64" s="5"/>
      <c r="K64" s="5"/>
      <c r="L64" s="51" t="str">
        <f t="shared" si="0"/>
        <v>0,00</v>
      </c>
      <c r="M64" s="5"/>
      <c r="N64" s="53">
        <f t="shared" si="1"/>
        <v>0</v>
      </c>
    </row>
    <row r="65" spans="1:14" ht="59.25" customHeight="1">
      <c r="A65" s="44" t="s">
        <v>270</v>
      </c>
      <c r="B65" s="5" t="s">
        <v>325</v>
      </c>
      <c r="C65" s="5" t="s">
        <v>369</v>
      </c>
      <c r="D65" s="5" t="s">
        <v>392</v>
      </c>
      <c r="E65" s="87">
        <v>4200</v>
      </c>
      <c r="F65" s="5" t="s">
        <v>50</v>
      </c>
      <c r="G65" s="51" t="s">
        <v>76</v>
      </c>
      <c r="H65" s="5"/>
      <c r="I65" s="5"/>
      <c r="J65" s="5"/>
      <c r="K65" s="5"/>
      <c r="L65" s="51" t="str">
        <f t="shared" si="0"/>
        <v>0,00</v>
      </c>
      <c r="M65" s="5"/>
      <c r="N65" s="53">
        <f t="shared" si="1"/>
        <v>0</v>
      </c>
    </row>
    <row r="66" spans="1:14" ht="60.75" customHeight="1">
      <c r="A66" s="44" t="s">
        <v>271</v>
      </c>
      <c r="B66" s="5" t="s">
        <v>326</v>
      </c>
      <c r="C66" s="5" t="s">
        <v>370</v>
      </c>
      <c r="D66" s="5" t="s">
        <v>188</v>
      </c>
      <c r="E66" s="87">
        <v>3000</v>
      </c>
      <c r="F66" s="5" t="s">
        <v>50</v>
      </c>
      <c r="G66" s="51" t="s">
        <v>76</v>
      </c>
      <c r="H66" s="5"/>
      <c r="I66" s="5"/>
      <c r="J66" s="5"/>
      <c r="K66" s="5"/>
      <c r="L66" s="51" t="str">
        <f t="shared" si="0"/>
        <v>0,00</v>
      </c>
      <c r="M66" s="5"/>
      <c r="N66" s="53">
        <f t="shared" si="1"/>
        <v>0</v>
      </c>
    </row>
    <row r="67" spans="1:14" ht="69.75" customHeight="1">
      <c r="A67" s="44" t="s">
        <v>272</v>
      </c>
      <c r="B67" s="5" t="s">
        <v>326</v>
      </c>
      <c r="C67" s="5" t="s">
        <v>370</v>
      </c>
      <c r="D67" s="5" t="s">
        <v>393</v>
      </c>
      <c r="E67" s="87">
        <v>1620</v>
      </c>
      <c r="F67" s="5" t="s">
        <v>50</v>
      </c>
      <c r="G67" s="51" t="s">
        <v>76</v>
      </c>
      <c r="H67" s="5"/>
      <c r="I67" s="5"/>
      <c r="J67" s="5"/>
      <c r="K67" s="5"/>
      <c r="L67" s="51" t="str">
        <f t="shared" si="0"/>
        <v>0,00</v>
      </c>
      <c r="M67" s="5"/>
      <c r="N67" s="53">
        <f t="shared" si="1"/>
        <v>0</v>
      </c>
    </row>
    <row r="68" spans="1:14" ht="54.75" customHeight="1">
      <c r="A68" s="44" t="s">
        <v>273</v>
      </c>
      <c r="B68" s="5" t="s">
        <v>327</v>
      </c>
      <c r="C68" s="5" t="s">
        <v>361</v>
      </c>
      <c r="D68" s="5" t="s">
        <v>188</v>
      </c>
      <c r="E68" s="87">
        <v>600</v>
      </c>
      <c r="F68" s="5" t="s">
        <v>50</v>
      </c>
      <c r="G68" s="51" t="s">
        <v>76</v>
      </c>
      <c r="H68" s="5"/>
      <c r="I68" s="5"/>
      <c r="J68" s="5"/>
      <c r="K68" s="5"/>
      <c r="L68" s="51" t="str">
        <f t="shared" si="0"/>
        <v>0,00</v>
      </c>
      <c r="M68" s="5"/>
      <c r="N68" s="53">
        <f t="shared" si="1"/>
        <v>0</v>
      </c>
    </row>
    <row r="69" spans="1:14" ht="57" customHeight="1">
      <c r="A69" s="44" t="s">
        <v>274</v>
      </c>
      <c r="B69" s="5" t="s">
        <v>328</v>
      </c>
      <c r="C69" s="5" t="s">
        <v>335</v>
      </c>
      <c r="D69" s="5" t="s">
        <v>188</v>
      </c>
      <c r="E69" s="87">
        <v>280</v>
      </c>
      <c r="F69" s="5" t="s">
        <v>50</v>
      </c>
      <c r="G69" s="51" t="s">
        <v>76</v>
      </c>
      <c r="H69" s="5"/>
      <c r="I69" s="5"/>
      <c r="J69" s="5"/>
      <c r="K69" s="5"/>
      <c r="L69" s="51" t="str">
        <f t="shared" si="0"/>
        <v>0,00</v>
      </c>
      <c r="M69" s="5"/>
      <c r="N69" s="53">
        <f t="shared" si="1"/>
        <v>0</v>
      </c>
    </row>
    <row r="70" spans="1:14" ht="61.5" customHeight="1">
      <c r="A70" s="44" t="s">
        <v>275</v>
      </c>
      <c r="B70" s="5" t="s">
        <v>328</v>
      </c>
      <c r="C70" s="5" t="s">
        <v>82</v>
      </c>
      <c r="D70" s="5" t="s">
        <v>188</v>
      </c>
      <c r="E70" s="87">
        <v>280</v>
      </c>
      <c r="F70" s="5" t="s">
        <v>50</v>
      </c>
      <c r="G70" s="51" t="s">
        <v>76</v>
      </c>
      <c r="H70" s="5"/>
      <c r="I70" s="5"/>
      <c r="J70" s="5"/>
      <c r="K70" s="5"/>
      <c r="L70" s="51" t="str">
        <f t="shared" si="0"/>
        <v>0,00</v>
      </c>
      <c r="M70" s="5"/>
      <c r="N70" s="53">
        <f t="shared" si="1"/>
        <v>0</v>
      </c>
    </row>
    <row r="71" spans="1:14" ht="62.25" customHeight="1">
      <c r="A71" s="44" t="s">
        <v>276</v>
      </c>
      <c r="B71" s="5" t="s">
        <v>328</v>
      </c>
      <c r="C71" s="5" t="s">
        <v>203</v>
      </c>
      <c r="D71" s="5" t="s">
        <v>188</v>
      </c>
      <c r="E71" s="87">
        <v>504</v>
      </c>
      <c r="F71" s="5" t="s">
        <v>50</v>
      </c>
      <c r="G71" s="51" t="s">
        <v>76</v>
      </c>
      <c r="H71" s="5"/>
      <c r="I71" s="5"/>
      <c r="J71" s="5"/>
      <c r="K71" s="5"/>
      <c r="L71" s="51" t="str">
        <f t="shared" si="0"/>
        <v>0,00</v>
      </c>
      <c r="M71" s="5"/>
      <c r="N71" s="53">
        <f t="shared" si="1"/>
        <v>0</v>
      </c>
    </row>
    <row r="72" spans="1:14" ht="66.75" customHeight="1">
      <c r="A72" s="44" t="s">
        <v>277</v>
      </c>
      <c r="B72" s="5" t="s">
        <v>328</v>
      </c>
      <c r="C72" s="5" t="s">
        <v>332</v>
      </c>
      <c r="D72" s="5" t="s">
        <v>188</v>
      </c>
      <c r="E72" s="87">
        <v>280</v>
      </c>
      <c r="F72" s="5" t="s">
        <v>50</v>
      </c>
      <c r="G72" s="51" t="s">
        <v>76</v>
      </c>
      <c r="H72" s="5"/>
      <c r="I72" s="5"/>
      <c r="J72" s="5"/>
      <c r="K72" s="5"/>
      <c r="L72" s="51" t="str">
        <f t="shared" si="0"/>
        <v>0,00</v>
      </c>
      <c r="M72" s="5"/>
      <c r="N72" s="53">
        <f t="shared" si="1"/>
        <v>0</v>
      </c>
    </row>
    <row r="73" spans="1:14" ht="70.5" customHeight="1">
      <c r="A73" s="44" t="s">
        <v>278</v>
      </c>
      <c r="B73" s="5" t="s">
        <v>329</v>
      </c>
      <c r="C73" s="5" t="s">
        <v>371</v>
      </c>
      <c r="D73" s="5" t="s">
        <v>394</v>
      </c>
      <c r="E73" s="87">
        <v>3500</v>
      </c>
      <c r="F73" s="5" t="s">
        <v>50</v>
      </c>
      <c r="G73" s="51" t="s">
        <v>76</v>
      </c>
      <c r="H73" s="5"/>
      <c r="I73" s="5"/>
      <c r="J73" s="5"/>
      <c r="K73" s="5"/>
      <c r="L73" s="51" t="str">
        <f t="shared" si="0"/>
        <v>0,00</v>
      </c>
      <c r="M73" s="5"/>
      <c r="N73" s="53">
        <f t="shared" si="1"/>
        <v>0</v>
      </c>
    </row>
    <row r="74" spans="1:14" ht="54.75" customHeight="1">
      <c r="A74" s="44" t="s">
        <v>279</v>
      </c>
      <c r="B74" s="5" t="s">
        <v>329</v>
      </c>
      <c r="C74" s="5" t="s">
        <v>372</v>
      </c>
      <c r="D74" s="5" t="s">
        <v>395</v>
      </c>
      <c r="E74" s="87">
        <v>15400</v>
      </c>
      <c r="F74" s="5" t="s">
        <v>50</v>
      </c>
      <c r="G74" s="51" t="s">
        <v>76</v>
      </c>
      <c r="H74" s="5"/>
      <c r="I74" s="5"/>
      <c r="J74" s="5"/>
      <c r="K74" s="5"/>
      <c r="L74" s="51" t="str">
        <f t="shared" si="0"/>
        <v>0,00</v>
      </c>
      <c r="M74" s="5"/>
      <c r="N74" s="53">
        <f t="shared" si="1"/>
        <v>0</v>
      </c>
    </row>
    <row r="75" spans="1:14" ht="66.75" customHeight="1">
      <c r="A75" s="44" t="s">
        <v>280</v>
      </c>
      <c r="B75" s="5" t="s">
        <v>330</v>
      </c>
      <c r="C75" s="5" t="s">
        <v>373</v>
      </c>
      <c r="D75" s="5" t="s">
        <v>396</v>
      </c>
      <c r="E75" s="87">
        <v>180</v>
      </c>
      <c r="F75" s="5" t="s">
        <v>50</v>
      </c>
      <c r="G75" s="51" t="s">
        <v>76</v>
      </c>
      <c r="H75" s="5"/>
      <c r="I75" s="5"/>
      <c r="J75" s="5"/>
      <c r="K75" s="5"/>
      <c r="L75" s="51" t="str">
        <f>IF(K75=0,"0,00",IF(K75&gt;0,ROUND(E75/K75,2)))</f>
        <v>0,00</v>
      </c>
      <c r="M75" s="5"/>
      <c r="N75" s="53">
        <f>ROUND(L75*ROUND(M75,2),2)</f>
        <v>0</v>
      </c>
    </row>
    <row r="76" spans="1:14" ht="56.25" customHeight="1">
      <c r="A76" s="44" t="s">
        <v>281</v>
      </c>
      <c r="B76" s="5" t="s">
        <v>331</v>
      </c>
      <c r="C76" s="5" t="s">
        <v>81</v>
      </c>
      <c r="D76" s="5" t="s">
        <v>374</v>
      </c>
      <c r="E76" s="87">
        <v>1800</v>
      </c>
      <c r="F76" s="5" t="s">
        <v>50</v>
      </c>
      <c r="G76" s="51" t="s">
        <v>76</v>
      </c>
      <c r="H76" s="5"/>
      <c r="I76" s="5"/>
      <c r="J76" s="5"/>
      <c r="K76" s="5"/>
      <c r="L76" s="51" t="str">
        <f>IF(K76=0,"0,00",IF(K76&gt;0,ROUND(E76/K76,2)))</f>
        <v>0,00</v>
      </c>
      <c r="M76" s="5"/>
      <c r="N76" s="53">
        <f>ROUND(L76*ROUND(M76,2),2)</f>
        <v>0</v>
      </c>
    </row>
    <row r="77" s="152" customFormat="1" ht="15">
      <c r="A77" s="152" t="s">
        <v>397</v>
      </c>
    </row>
    <row r="78" s="152" customFormat="1" ht="15">
      <c r="A78" s="152" t="s">
        <v>398</v>
      </c>
    </row>
    <row r="79" s="186" customFormat="1" ht="15">
      <c r="A79" s="152" t="s">
        <v>780</v>
      </c>
    </row>
  </sheetData>
  <sheetProtection/>
  <mergeCells count="4">
    <mergeCell ref="H5:I5"/>
    <mergeCell ref="A77:IV77"/>
    <mergeCell ref="A78:IV78"/>
    <mergeCell ref="A79:IV7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rowBreaks count="1" manualBreakCount="1">
    <brk id="89" max="1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K10" sqref="K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0" customHeight="1">
      <c r="A10" s="44" t="s">
        <v>1</v>
      </c>
      <c r="B10" s="56" t="s">
        <v>399</v>
      </c>
      <c r="C10" s="56" t="s">
        <v>196</v>
      </c>
      <c r="D10" s="56" t="s">
        <v>401</v>
      </c>
      <c r="E10" s="118">
        <v>9000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7" customHeight="1">
      <c r="A11" s="44" t="s">
        <v>2</v>
      </c>
      <c r="B11" s="5" t="s">
        <v>399</v>
      </c>
      <c r="C11" s="5" t="s">
        <v>400</v>
      </c>
      <c r="D11" s="5" t="s">
        <v>401</v>
      </c>
      <c r="E11" s="87">
        <v>6000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2:5" ht="15">
      <c r="B12" s="181" t="s">
        <v>695</v>
      </c>
      <c r="C12" s="181"/>
      <c r="D12" s="181"/>
      <c r="E12" s="182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36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4" customHeight="1">
      <c r="A10" s="44" t="s">
        <v>1</v>
      </c>
      <c r="B10" s="56" t="s">
        <v>866</v>
      </c>
      <c r="C10" s="56" t="s">
        <v>402</v>
      </c>
      <c r="D10" s="56" t="s">
        <v>188</v>
      </c>
      <c r="E10" s="118">
        <v>1050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1" customHeight="1">
      <c r="A11" s="44" t="s">
        <v>2</v>
      </c>
      <c r="B11" s="5" t="s">
        <v>866</v>
      </c>
      <c r="C11" s="5" t="s">
        <v>403</v>
      </c>
      <c r="D11" s="56" t="s">
        <v>188</v>
      </c>
      <c r="E11" s="87">
        <v>3500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53" customFormat="1" ht="22.5" customHeight="1">
      <c r="A12" s="153" t="s">
        <v>404</v>
      </c>
    </row>
    <row r="13" spans="1:3" ht="15">
      <c r="A13" s="152" t="s">
        <v>874</v>
      </c>
      <c r="B13" s="176"/>
      <c r="C13" s="176"/>
    </row>
  </sheetData>
  <sheetProtection/>
  <mergeCells count="3">
    <mergeCell ref="H5:I5"/>
    <mergeCell ref="A12:IV12"/>
    <mergeCell ref="A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4" customHeight="1">
      <c r="A10" s="44" t="s">
        <v>1</v>
      </c>
      <c r="B10" s="56" t="s">
        <v>405</v>
      </c>
      <c r="C10" s="56" t="s">
        <v>368</v>
      </c>
      <c r="D10" s="56" t="s">
        <v>406</v>
      </c>
      <c r="E10" s="118">
        <v>91000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2:4" ht="30" customHeight="1">
      <c r="B11" s="168" t="s">
        <v>781</v>
      </c>
      <c r="C11" s="168"/>
      <c r="D11" s="168"/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B11:D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23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SUM(N10:N22)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9.25" customHeight="1">
      <c r="A10" s="44" t="s">
        <v>1</v>
      </c>
      <c r="B10" s="56" t="s">
        <v>407</v>
      </c>
      <c r="C10" s="56" t="s">
        <v>413</v>
      </c>
      <c r="D10" s="56" t="s">
        <v>423</v>
      </c>
      <c r="E10" s="42">
        <v>9000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8.5" customHeight="1">
      <c r="A11" s="44" t="s">
        <v>2</v>
      </c>
      <c r="B11" s="5" t="s">
        <v>408</v>
      </c>
      <c r="C11" s="5" t="s">
        <v>414</v>
      </c>
      <c r="D11" s="5" t="s">
        <v>83</v>
      </c>
      <c r="E11" s="87">
        <v>108000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22">IF(K11=0,"0,00",IF(K11&gt;0,ROUND(E11/K11,2)))</f>
        <v>0,00</v>
      </c>
      <c r="M11" s="5"/>
      <c r="N11" s="53">
        <f aca="true" t="shared" si="1" ref="N11:N22">ROUND(L11*ROUND(M11,2),2)</f>
        <v>0</v>
      </c>
    </row>
    <row r="12" spans="1:17" s="26" customFormat="1" ht="60" customHeight="1">
      <c r="A12" s="99" t="s">
        <v>3</v>
      </c>
      <c r="B12" s="96" t="s">
        <v>409</v>
      </c>
      <c r="C12" s="41" t="s">
        <v>415</v>
      </c>
      <c r="D12" s="41" t="s">
        <v>424</v>
      </c>
      <c r="E12" s="97">
        <v>200</v>
      </c>
      <c r="F12" s="40" t="s">
        <v>50</v>
      </c>
      <c r="G12" s="51" t="s">
        <v>76</v>
      </c>
      <c r="H12" s="100"/>
      <c r="I12" s="100"/>
      <c r="J12" s="100"/>
      <c r="K12" s="100"/>
      <c r="L12" s="51" t="str">
        <f t="shared" si="0"/>
        <v>0,00</v>
      </c>
      <c r="M12" s="100"/>
      <c r="N12" s="53">
        <f t="shared" si="1"/>
        <v>0</v>
      </c>
      <c r="Q12" s="88"/>
    </row>
    <row r="13" spans="1:14" ht="60" customHeight="1">
      <c r="A13" s="44" t="s">
        <v>4</v>
      </c>
      <c r="B13" s="5" t="s">
        <v>409</v>
      </c>
      <c r="C13" s="5" t="s">
        <v>416</v>
      </c>
      <c r="D13" s="5" t="s">
        <v>425</v>
      </c>
      <c r="E13" s="87">
        <v>40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79.5" customHeight="1">
      <c r="A14" s="44" t="s">
        <v>42</v>
      </c>
      <c r="B14" s="5" t="s">
        <v>410</v>
      </c>
      <c r="C14" s="5" t="s">
        <v>417</v>
      </c>
      <c r="D14" s="5" t="s">
        <v>426</v>
      </c>
      <c r="E14" s="87">
        <v>3600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92.25" customHeight="1">
      <c r="A15" s="44" t="s">
        <v>49</v>
      </c>
      <c r="B15" s="5" t="s">
        <v>410</v>
      </c>
      <c r="C15" s="5" t="s">
        <v>184</v>
      </c>
      <c r="D15" s="5" t="s">
        <v>426</v>
      </c>
      <c r="E15" s="87">
        <v>2160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86.25" customHeight="1">
      <c r="A16" s="44" t="s">
        <v>5</v>
      </c>
      <c r="B16" s="5" t="s">
        <v>410</v>
      </c>
      <c r="C16" s="5" t="s">
        <v>418</v>
      </c>
      <c r="D16" s="5" t="s">
        <v>426</v>
      </c>
      <c r="E16" s="87">
        <v>720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82.5" customHeight="1">
      <c r="A17" s="44" t="s">
        <v>6</v>
      </c>
      <c r="B17" s="5" t="s">
        <v>410</v>
      </c>
      <c r="C17" s="5" t="s">
        <v>164</v>
      </c>
      <c r="D17" s="5" t="s">
        <v>426</v>
      </c>
      <c r="E17" s="87">
        <v>500</v>
      </c>
      <c r="F17" s="40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pans="1:14" ht="55.5" customHeight="1">
      <c r="A18" s="44" t="s">
        <v>19</v>
      </c>
      <c r="B18" s="5" t="s">
        <v>411</v>
      </c>
      <c r="C18" s="5" t="s">
        <v>81</v>
      </c>
      <c r="D18" s="5" t="s">
        <v>427</v>
      </c>
      <c r="E18" s="87">
        <v>10800</v>
      </c>
      <c r="F18" s="40" t="s">
        <v>50</v>
      </c>
      <c r="G18" s="51" t="s">
        <v>76</v>
      </c>
      <c r="H18" s="5"/>
      <c r="I18" s="5"/>
      <c r="J18" s="5"/>
      <c r="K18" s="5"/>
      <c r="L18" s="51" t="str">
        <f t="shared" si="0"/>
        <v>0,00</v>
      </c>
      <c r="M18" s="5"/>
      <c r="N18" s="53">
        <f t="shared" si="1"/>
        <v>0</v>
      </c>
    </row>
    <row r="19" spans="1:14" ht="63.75" customHeight="1">
      <c r="A19" s="44" t="s">
        <v>48</v>
      </c>
      <c r="B19" s="5" t="s">
        <v>412</v>
      </c>
      <c r="C19" s="5" t="s">
        <v>419</v>
      </c>
      <c r="D19" s="5" t="s">
        <v>401</v>
      </c>
      <c r="E19" s="87">
        <v>540</v>
      </c>
      <c r="F19" s="40" t="s">
        <v>50</v>
      </c>
      <c r="G19" s="51" t="s">
        <v>76</v>
      </c>
      <c r="H19" s="5"/>
      <c r="I19" s="5"/>
      <c r="J19" s="5"/>
      <c r="K19" s="5"/>
      <c r="L19" s="51" t="str">
        <f t="shared" si="0"/>
        <v>0,00</v>
      </c>
      <c r="M19" s="5"/>
      <c r="N19" s="53">
        <f t="shared" si="1"/>
        <v>0</v>
      </c>
    </row>
    <row r="20" spans="1:14" ht="72.75" customHeight="1">
      <c r="A20" s="44" t="s">
        <v>225</v>
      </c>
      <c r="B20" s="5" t="s">
        <v>412</v>
      </c>
      <c r="C20" s="5" t="s">
        <v>420</v>
      </c>
      <c r="D20" s="5" t="s">
        <v>401</v>
      </c>
      <c r="E20" s="87">
        <v>1200</v>
      </c>
      <c r="F20" s="40" t="s">
        <v>50</v>
      </c>
      <c r="G20" s="51" t="s">
        <v>76</v>
      </c>
      <c r="H20" s="5"/>
      <c r="I20" s="5"/>
      <c r="J20" s="5"/>
      <c r="K20" s="5"/>
      <c r="L20" s="51" t="str">
        <f t="shared" si="0"/>
        <v>0,00</v>
      </c>
      <c r="M20" s="5"/>
      <c r="N20" s="53">
        <f t="shared" si="1"/>
        <v>0</v>
      </c>
    </row>
    <row r="21" spans="1:14" ht="61.5" customHeight="1">
      <c r="A21" s="44" t="s">
        <v>226</v>
      </c>
      <c r="B21" s="5" t="s">
        <v>412</v>
      </c>
      <c r="C21" s="5" t="s">
        <v>421</v>
      </c>
      <c r="D21" s="5" t="s">
        <v>401</v>
      </c>
      <c r="E21" s="87">
        <v>1080</v>
      </c>
      <c r="F21" s="40" t="s">
        <v>50</v>
      </c>
      <c r="G21" s="51" t="s">
        <v>76</v>
      </c>
      <c r="H21" s="5"/>
      <c r="I21" s="5"/>
      <c r="J21" s="5"/>
      <c r="K21" s="5"/>
      <c r="L21" s="51" t="str">
        <f t="shared" si="0"/>
        <v>0,00</v>
      </c>
      <c r="M21" s="5"/>
      <c r="N21" s="53">
        <f t="shared" si="1"/>
        <v>0</v>
      </c>
    </row>
    <row r="22" spans="1:14" ht="67.5" customHeight="1">
      <c r="A22" s="44" t="s">
        <v>227</v>
      </c>
      <c r="B22" s="5" t="s">
        <v>412</v>
      </c>
      <c r="C22" s="5" t="s">
        <v>422</v>
      </c>
      <c r="D22" s="5" t="s">
        <v>401</v>
      </c>
      <c r="E22" s="87">
        <v>540</v>
      </c>
      <c r="F22" s="40" t="s">
        <v>50</v>
      </c>
      <c r="G22" s="51" t="s">
        <v>76</v>
      </c>
      <c r="H22" s="5"/>
      <c r="I22" s="5"/>
      <c r="J22" s="5"/>
      <c r="K22" s="5"/>
      <c r="L22" s="51" t="str">
        <f t="shared" si="0"/>
        <v>0,00</v>
      </c>
      <c r="M22" s="5"/>
      <c r="N22" s="53">
        <f t="shared" si="1"/>
        <v>0</v>
      </c>
    </row>
    <row r="23" s="152" customFormat="1" ht="15">
      <c r="A23" s="152" t="s">
        <v>428</v>
      </c>
    </row>
  </sheetData>
  <sheetProtection/>
  <mergeCells count="2">
    <mergeCell ref="H5:I5"/>
    <mergeCell ref="A23:IV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36"/>
  <sheetViews>
    <sheetView showGridLines="0" view="pageBreakPreview" zoomScale="85" zoomScaleNormal="87" zoomScaleSheetLayoutView="85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SUM(N10:N34)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36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.75" customHeight="1">
      <c r="A10" s="44" t="s">
        <v>1</v>
      </c>
      <c r="B10" s="56" t="s">
        <v>429</v>
      </c>
      <c r="C10" s="56" t="s">
        <v>353</v>
      </c>
      <c r="D10" s="56" t="s">
        <v>188</v>
      </c>
      <c r="E10" s="42">
        <v>2000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8.5" customHeight="1">
      <c r="A11" s="44" t="s">
        <v>2</v>
      </c>
      <c r="B11" s="5" t="s">
        <v>430</v>
      </c>
      <c r="C11" s="5" t="s">
        <v>445</v>
      </c>
      <c r="D11" s="5" t="s">
        <v>83</v>
      </c>
      <c r="E11" s="87">
        <v>800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34">IF(K11=0,"0,00",IF(K11&gt;0,ROUND(E11/K11,2)))</f>
        <v>0,00</v>
      </c>
      <c r="M11" s="5"/>
      <c r="N11" s="53">
        <f aca="true" t="shared" si="1" ref="N11:N34">ROUND(L11*ROUND(M11,2),2)</f>
        <v>0</v>
      </c>
    </row>
    <row r="12" spans="1:14" ht="60.75" customHeight="1">
      <c r="A12" s="44" t="s">
        <v>3</v>
      </c>
      <c r="B12" s="41" t="s">
        <v>431</v>
      </c>
      <c r="C12" s="41" t="s">
        <v>446</v>
      </c>
      <c r="D12" s="5" t="s">
        <v>83</v>
      </c>
      <c r="E12" s="41">
        <v>2700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62.25" customHeight="1">
      <c r="A13" s="44" t="s">
        <v>4</v>
      </c>
      <c r="B13" s="5" t="s">
        <v>431</v>
      </c>
      <c r="C13" s="5" t="s">
        <v>160</v>
      </c>
      <c r="D13" s="5" t="s">
        <v>83</v>
      </c>
      <c r="E13" s="87">
        <v>28000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75.75" customHeight="1">
      <c r="A14" s="44" t="s">
        <v>42</v>
      </c>
      <c r="B14" s="5" t="s">
        <v>432</v>
      </c>
      <c r="C14" s="5" t="s">
        <v>447</v>
      </c>
      <c r="D14" s="5" t="s">
        <v>83</v>
      </c>
      <c r="E14" s="87">
        <v>15000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58.5" customHeight="1">
      <c r="A15" s="44" t="s">
        <v>49</v>
      </c>
      <c r="B15" s="5" t="s">
        <v>433</v>
      </c>
      <c r="C15" s="5" t="s">
        <v>448</v>
      </c>
      <c r="D15" s="5" t="s">
        <v>83</v>
      </c>
      <c r="E15" s="87">
        <v>100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60" customHeight="1">
      <c r="A16" s="44" t="s">
        <v>5</v>
      </c>
      <c r="B16" s="5" t="s">
        <v>433</v>
      </c>
      <c r="C16" s="5" t="s">
        <v>449</v>
      </c>
      <c r="D16" s="5" t="s">
        <v>464</v>
      </c>
      <c r="E16" s="87">
        <v>400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58.5" customHeight="1">
      <c r="A17" s="44" t="s">
        <v>6</v>
      </c>
      <c r="B17" s="5" t="s">
        <v>434</v>
      </c>
      <c r="C17" s="5" t="s">
        <v>450</v>
      </c>
      <c r="D17" s="5" t="s">
        <v>465</v>
      </c>
      <c r="E17" s="87">
        <v>3600</v>
      </c>
      <c r="F17" s="40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pans="1:14" ht="60.75" customHeight="1">
      <c r="A18" s="44" t="s">
        <v>19</v>
      </c>
      <c r="B18" s="5" t="s">
        <v>435</v>
      </c>
      <c r="C18" s="5" t="s">
        <v>451</v>
      </c>
      <c r="D18" s="5" t="s">
        <v>466</v>
      </c>
      <c r="E18" s="87">
        <v>25000</v>
      </c>
      <c r="F18" s="40" t="s">
        <v>50</v>
      </c>
      <c r="G18" s="51" t="s">
        <v>76</v>
      </c>
      <c r="H18" s="5"/>
      <c r="I18" s="5"/>
      <c r="J18" s="5"/>
      <c r="K18" s="5"/>
      <c r="L18" s="51" t="str">
        <f t="shared" si="0"/>
        <v>0,00</v>
      </c>
      <c r="M18" s="5"/>
      <c r="N18" s="53">
        <f t="shared" si="1"/>
        <v>0</v>
      </c>
    </row>
    <row r="19" spans="1:14" ht="61.5" customHeight="1">
      <c r="A19" s="44" t="s">
        <v>48</v>
      </c>
      <c r="B19" s="5" t="s">
        <v>436</v>
      </c>
      <c r="C19" s="5" t="s">
        <v>452</v>
      </c>
      <c r="D19" s="5" t="s">
        <v>83</v>
      </c>
      <c r="E19" s="87">
        <v>21000</v>
      </c>
      <c r="F19" s="40" t="s">
        <v>50</v>
      </c>
      <c r="G19" s="51" t="s">
        <v>76</v>
      </c>
      <c r="H19" s="5"/>
      <c r="I19" s="5"/>
      <c r="J19" s="5"/>
      <c r="K19" s="5"/>
      <c r="L19" s="51" t="str">
        <f t="shared" si="0"/>
        <v>0,00</v>
      </c>
      <c r="M19" s="5"/>
      <c r="N19" s="53">
        <f t="shared" si="1"/>
        <v>0</v>
      </c>
    </row>
    <row r="20" spans="1:14" ht="61.5" customHeight="1">
      <c r="A20" s="44" t="s">
        <v>225</v>
      </c>
      <c r="B20" s="5" t="s">
        <v>437</v>
      </c>
      <c r="C20" s="5" t="s">
        <v>453</v>
      </c>
      <c r="D20" s="5" t="s">
        <v>170</v>
      </c>
      <c r="E20" s="87">
        <v>70000</v>
      </c>
      <c r="F20" s="40" t="s">
        <v>50</v>
      </c>
      <c r="G20" s="51" t="s">
        <v>76</v>
      </c>
      <c r="H20" s="5"/>
      <c r="I20" s="5"/>
      <c r="J20" s="5"/>
      <c r="K20" s="5"/>
      <c r="L20" s="51" t="str">
        <f t="shared" si="0"/>
        <v>0,00</v>
      </c>
      <c r="M20" s="5"/>
      <c r="N20" s="53">
        <f t="shared" si="1"/>
        <v>0</v>
      </c>
    </row>
    <row r="21" spans="1:14" ht="60.75" customHeight="1">
      <c r="A21" s="44" t="s">
        <v>226</v>
      </c>
      <c r="B21" s="5" t="s">
        <v>895</v>
      </c>
      <c r="C21" s="5" t="s">
        <v>81</v>
      </c>
      <c r="D21" s="5" t="s">
        <v>188</v>
      </c>
      <c r="E21" s="87">
        <v>7000</v>
      </c>
      <c r="F21" s="40" t="s">
        <v>50</v>
      </c>
      <c r="G21" s="51" t="s">
        <v>76</v>
      </c>
      <c r="H21" s="5"/>
      <c r="I21" s="5"/>
      <c r="J21" s="5"/>
      <c r="K21" s="5"/>
      <c r="L21" s="51" t="str">
        <f t="shared" si="0"/>
        <v>0,00</v>
      </c>
      <c r="M21" s="5"/>
      <c r="N21" s="53">
        <f t="shared" si="1"/>
        <v>0</v>
      </c>
    </row>
    <row r="22" spans="1:14" ht="60.75" customHeight="1">
      <c r="A22" s="44" t="s">
        <v>227</v>
      </c>
      <c r="B22" s="5" t="s">
        <v>895</v>
      </c>
      <c r="C22" s="5" t="s">
        <v>454</v>
      </c>
      <c r="D22" s="5" t="s">
        <v>83</v>
      </c>
      <c r="E22" s="87">
        <v>23000</v>
      </c>
      <c r="F22" s="40" t="s">
        <v>50</v>
      </c>
      <c r="G22" s="51" t="s">
        <v>76</v>
      </c>
      <c r="H22" s="5"/>
      <c r="I22" s="5"/>
      <c r="J22" s="5"/>
      <c r="K22" s="5"/>
      <c r="L22" s="51" t="str">
        <f t="shared" si="0"/>
        <v>0,00</v>
      </c>
      <c r="M22" s="5"/>
      <c r="N22" s="53">
        <f t="shared" si="1"/>
        <v>0</v>
      </c>
    </row>
    <row r="23" spans="1:14" ht="59.25" customHeight="1">
      <c r="A23" s="44" t="s">
        <v>228</v>
      </c>
      <c r="B23" s="5" t="s">
        <v>438</v>
      </c>
      <c r="C23" s="5" t="s">
        <v>455</v>
      </c>
      <c r="D23" s="5" t="s">
        <v>83</v>
      </c>
      <c r="E23" s="87">
        <v>4000</v>
      </c>
      <c r="F23" s="40" t="s">
        <v>50</v>
      </c>
      <c r="G23" s="51" t="s">
        <v>76</v>
      </c>
      <c r="H23" s="5"/>
      <c r="I23" s="5"/>
      <c r="J23" s="5"/>
      <c r="K23" s="5"/>
      <c r="L23" s="51" t="str">
        <f t="shared" si="0"/>
        <v>0,00</v>
      </c>
      <c r="M23" s="5"/>
      <c r="N23" s="53">
        <f t="shared" si="1"/>
        <v>0</v>
      </c>
    </row>
    <row r="24" spans="1:14" ht="60" customHeight="1">
      <c r="A24" s="44" t="s">
        <v>229</v>
      </c>
      <c r="B24" s="5" t="s">
        <v>439</v>
      </c>
      <c r="C24" s="5" t="s">
        <v>456</v>
      </c>
      <c r="D24" s="5" t="s">
        <v>465</v>
      </c>
      <c r="E24" s="87">
        <v>40000</v>
      </c>
      <c r="F24" s="40" t="s">
        <v>50</v>
      </c>
      <c r="G24" s="51" t="s">
        <v>76</v>
      </c>
      <c r="H24" s="5"/>
      <c r="I24" s="5"/>
      <c r="J24" s="5"/>
      <c r="K24" s="5"/>
      <c r="L24" s="51" t="str">
        <f t="shared" si="0"/>
        <v>0,00</v>
      </c>
      <c r="M24" s="5"/>
      <c r="N24" s="53">
        <f t="shared" si="1"/>
        <v>0</v>
      </c>
    </row>
    <row r="25" spans="1:14" ht="64.5" customHeight="1">
      <c r="A25" s="44" t="s">
        <v>230</v>
      </c>
      <c r="B25" s="5" t="s">
        <v>440</v>
      </c>
      <c r="C25" s="5" t="s">
        <v>457</v>
      </c>
      <c r="D25" s="5" t="s">
        <v>83</v>
      </c>
      <c r="E25" s="87">
        <v>1300</v>
      </c>
      <c r="F25" s="40" t="s">
        <v>50</v>
      </c>
      <c r="G25" s="51" t="s">
        <v>76</v>
      </c>
      <c r="H25" s="5"/>
      <c r="I25" s="5"/>
      <c r="J25" s="5"/>
      <c r="K25" s="5"/>
      <c r="L25" s="51" t="str">
        <f t="shared" si="0"/>
        <v>0,00</v>
      </c>
      <c r="M25" s="5"/>
      <c r="N25" s="53">
        <f t="shared" si="1"/>
        <v>0</v>
      </c>
    </row>
    <row r="26" spans="1:14" ht="62.25" customHeight="1">
      <c r="A26" s="44" t="s">
        <v>231</v>
      </c>
      <c r="B26" s="5" t="s">
        <v>896</v>
      </c>
      <c r="C26" s="5" t="s">
        <v>458</v>
      </c>
      <c r="D26" s="5" t="s">
        <v>467</v>
      </c>
      <c r="E26" s="87">
        <v>5000</v>
      </c>
      <c r="F26" s="40" t="s">
        <v>50</v>
      </c>
      <c r="G26" s="51" t="s">
        <v>76</v>
      </c>
      <c r="H26" s="5"/>
      <c r="I26" s="5"/>
      <c r="J26" s="5"/>
      <c r="K26" s="5"/>
      <c r="L26" s="51" t="str">
        <f t="shared" si="0"/>
        <v>0,00</v>
      </c>
      <c r="M26" s="5"/>
      <c r="N26" s="53">
        <f t="shared" si="1"/>
        <v>0</v>
      </c>
    </row>
    <row r="27" spans="1:14" ht="61.5" customHeight="1">
      <c r="A27" s="44" t="s">
        <v>232</v>
      </c>
      <c r="B27" s="5" t="s">
        <v>896</v>
      </c>
      <c r="C27" s="5" t="s">
        <v>459</v>
      </c>
      <c r="D27" s="5" t="s">
        <v>83</v>
      </c>
      <c r="E27" s="87">
        <v>6500</v>
      </c>
      <c r="F27" s="40" t="s">
        <v>50</v>
      </c>
      <c r="G27" s="51" t="s">
        <v>76</v>
      </c>
      <c r="H27" s="5"/>
      <c r="I27" s="5"/>
      <c r="J27" s="5"/>
      <c r="K27" s="5"/>
      <c r="L27" s="51" t="str">
        <f t="shared" si="0"/>
        <v>0,00</v>
      </c>
      <c r="M27" s="5"/>
      <c r="N27" s="53">
        <f t="shared" si="1"/>
        <v>0</v>
      </c>
    </row>
    <row r="28" spans="1:14" ht="66.75" customHeight="1">
      <c r="A28" s="44" t="s">
        <v>233</v>
      </c>
      <c r="B28" s="5" t="s">
        <v>896</v>
      </c>
      <c r="C28" s="5" t="s">
        <v>460</v>
      </c>
      <c r="D28" s="5" t="s">
        <v>468</v>
      </c>
      <c r="E28" s="87">
        <v>10200</v>
      </c>
      <c r="F28" s="40" t="s">
        <v>50</v>
      </c>
      <c r="G28" s="51" t="s">
        <v>76</v>
      </c>
      <c r="H28" s="5"/>
      <c r="I28" s="5"/>
      <c r="J28" s="5"/>
      <c r="K28" s="5"/>
      <c r="L28" s="51" t="str">
        <f t="shared" si="0"/>
        <v>0,00</v>
      </c>
      <c r="M28" s="5"/>
      <c r="N28" s="53">
        <f t="shared" si="1"/>
        <v>0</v>
      </c>
    </row>
    <row r="29" spans="1:14" ht="60.75" customHeight="1">
      <c r="A29" s="44" t="s">
        <v>234</v>
      </c>
      <c r="B29" s="5" t="s">
        <v>441</v>
      </c>
      <c r="C29" s="5" t="s">
        <v>81</v>
      </c>
      <c r="D29" s="5" t="s">
        <v>469</v>
      </c>
      <c r="E29" s="87">
        <v>5400</v>
      </c>
      <c r="F29" s="40" t="s">
        <v>50</v>
      </c>
      <c r="G29" s="51" t="s">
        <v>76</v>
      </c>
      <c r="H29" s="5"/>
      <c r="I29" s="5"/>
      <c r="J29" s="5"/>
      <c r="K29" s="5"/>
      <c r="L29" s="51" t="str">
        <f t="shared" si="0"/>
        <v>0,00</v>
      </c>
      <c r="M29" s="5"/>
      <c r="N29" s="53">
        <f t="shared" si="1"/>
        <v>0</v>
      </c>
    </row>
    <row r="30" spans="1:14" ht="60.75" customHeight="1">
      <c r="A30" s="44" t="s">
        <v>235</v>
      </c>
      <c r="B30" s="5" t="s">
        <v>442</v>
      </c>
      <c r="C30" s="5" t="s">
        <v>461</v>
      </c>
      <c r="D30" s="5" t="s">
        <v>396</v>
      </c>
      <c r="E30" s="87">
        <v>400</v>
      </c>
      <c r="F30" s="40" t="s">
        <v>50</v>
      </c>
      <c r="G30" s="51" t="s">
        <v>76</v>
      </c>
      <c r="H30" s="5"/>
      <c r="I30" s="5"/>
      <c r="J30" s="5"/>
      <c r="K30" s="5"/>
      <c r="L30" s="51" t="str">
        <f t="shared" si="0"/>
        <v>0,00</v>
      </c>
      <c r="M30" s="5"/>
      <c r="N30" s="53">
        <f t="shared" si="1"/>
        <v>0</v>
      </c>
    </row>
    <row r="31" spans="1:14" ht="60" customHeight="1">
      <c r="A31" s="44" t="s">
        <v>236</v>
      </c>
      <c r="B31" s="5" t="s">
        <v>324</v>
      </c>
      <c r="C31" s="5" t="s">
        <v>462</v>
      </c>
      <c r="D31" s="5" t="s">
        <v>470</v>
      </c>
      <c r="E31" s="87">
        <v>17000</v>
      </c>
      <c r="F31" s="40" t="s">
        <v>50</v>
      </c>
      <c r="G31" s="51" t="s">
        <v>76</v>
      </c>
      <c r="H31" s="5"/>
      <c r="I31" s="5"/>
      <c r="J31" s="5"/>
      <c r="K31" s="5"/>
      <c r="L31" s="51" t="str">
        <f t="shared" si="0"/>
        <v>0,00</v>
      </c>
      <c r="M31" s="5"/>
      <c r="N31" s="53">
        <f t="shared" si="1"/>
        <v>0</v>
      </c>
    </row>
    <row r="32" spans="1:14" ht="38.25" customHeight="1">
      <c r="A32" s="44"/>
      <c r="B32" s="5"/>
      <c r="C32" s="5"/>
      <c r="D32" s="5"/>
      <c r="E32" s="187" t="s">
        <v>875</v>
      </c>
      <c r="F32" s="188"/>
      <c r="G32" s="51"/>
      <c r="H32" s="5"/>
      <c r="I32" s="5"/>
      <c r="J32" s="5"/>
      <c r="K32" s="5"/>
      <c r="L32" s="51"/>
      <c r="M32" s="5"/>
      <c r="N32" s="53"/>
    </row>
    <row r="33" spans="1:14" ht="60.75" customHeight="1">
      <c r="A33" s="44" t="s">
        <v>237</v>
      </c>
      <c r="B33" s="5" t="s">
        <v>443</v>
      </c>
      <c r="C33" s="5" t="s">
        <v>845</v>
      </c>
      <c r="D33" s="5" t="s">
        <v>471</v>
      </c>
      <c r="E33" s="87">
        <v>150</v>
      </c>
      <c r="F33" s="40" t="s">
        <v>876</v>
      </c>
      <c r="G33" s="51" t="s">
        <v>76</v>
      </c>
      <c r="H33" s="5"/>
      <c r="I33" s="5"/>
      <c r="J33" s="5"/>
      <c r="K33" s="5"/>
      <c r="L33" s="51" t="str">
        <f t="shared" si="0"/>
        <v>0,00</v>
      </c>
      <c r="M33" s="5"/>
      <c r="N33" s="53">
        <f t="shared" si="1"/>
        <v>0</v>
      </c>
    </row>
    <row r="34" spans="1:14" ht="64.5" customHeight="1">
      <c r="A34" s="44" t="s">
        <v>238</v>
      </c>
      <c r="B34" s="5" t="s">
        <v>444</v>
      </c>
      <c r="C34" s="5" t="s">
        <v>463</v>
      </c>
      <c r="D34" s="5" t="s">
        <v>472</v>
      </c>
      <c r="E34" s="87">
        <v>450</v>
      </c>
      <c r="F34" s="40" t="s">
        <v>877</v>
      </c>
      <c r="G34" s="51" t="s">
        <v>76</v>
      </c>
      <c r="H34" s="5"/>
      <c r="I34" s="5"/>
      <c r="J34" s="5"/>
      <c r="K34" s="5"/>
      <c r="L34" s="51" t="str">
        <f t="shared" si="0"/>
        <v>0,00</v>
      </c>
      <c r="M34" s="5"/>
      <c r="N34" s="53">
        <f t="shared" si="1"/>
        <v>0</v>
      </c>
    </row>
    <row r="35" s="152" customFormat="1" ht="15">
      <c r="A35" s="152" t="s">
        <v>428</v>
      </c>
    </row>
    <row r="36" s="152" customFormat="1" ht="15">
      <c r="A36" s="152" t="s">
        <v>473</v>
      </c>
    </row>
  </sheetData>
  <sheetProtection/>
  <mergeCells count="4">
    <mergeCell ref="H5:I5"/>
    <mergeCell ref="A35:IV35"/>
    <mergeCell ref="A36:IV36"/>
    <mergeCell ref="E32:F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7" zoomScaleNormal="87" zoomScaleSheetLayoutView="87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8.75" customHeight="1">
      <c r="A10" s="44" t="s">
        <v>1</v>
      </c>
      <c r="B10" s="56" t="s">
        <v>474</v>
      </c>
      <c r="C10" s="56" t="s">
        <v>196</v>
      </c>
      <c r="D10" s="56" t="s">
        <v>475</v>
      </c>
      <c r="E10" s="118">
        <v>2300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L23" sqref="L2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9" customHeight="1">
      <c r="A10" s="44" t="s">
        <v>1</v>
      </c>
      <c r="B10" s="56" t="s">
        <v>476</v>
      </c>
      <c r="C10" s="56" t="s">
        <v>196</v>
      </c>
      <c r="D10" s="56" t="s">
        <v>477</v>
      </c>
      <c r="E10" s="118">
        <v>2700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3" customHeight="1">
      <c r="A11" s="44" t="s">
        <v>2</v>
      </c>
      <c r="B11" s="5" t="s">
        <v>476</v>
      </c>
      <c r="C11" s="5" t="s">
        <v>73</v>
      </c>
      <c r="D11" s="5" t="s">
        <v>477</v>
      </c>
      <c r="E11" s="87">
        <v>24000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73" customFormat="1" ht="15">
      <c r="A12" s="173" t="s">
        <v>193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70" zoomScaleNormal="87" zoomScaleSheetLayoutView="70" zoomScalePageLayoutView="85" workbookViewId="0" topLeftCell="A1">
      <selection activeCell="M36" sqref="M36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8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SUM(N10:N12)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54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7" customHeight="1">
      <c r="A10" s="5" t="s">
        <v>1</v>
      </c>
      <c r="B10" s="38" t="s">
        <v>159</v>
      </c>
      <c r="C10" s="38" t="s">
        <v>160</v>
      </c>
      <c r="D10" s="38" t="s">
        <v>163</v>
      </c>
      <c r="E10" s="57">
        <v>120</v>
      </c>
      <c r="F10" s="37" t="s">
        <v>50</v>
      </c>
      <c r="G10" s="34" t="s">
        <v>76</v>
      </c>
      <c r="H10" s="34"/>
      <c r="I10" s="34"/>
      <c r="J10" s="35"/>
      <c r="K10" s="34"/>
      <c r="L10" s="34" t="str">
        <f>IF(K10=0,"0,00",IF(K10&gt;0,ROUND(E10/K10,2)))</f>
        <v>0,00</v>
      </c>
      <c r="M10" s="34"/>
      <c r="N10" s="36">
        <f>ROUND(L10*ROUND(M10,2),2)</f>
        <v>0</v>
      </c>
    </row>
    <row r="11" spans="1:14" ht="57" customHeight="1">
      <c r="A11" s="5" t="s">
        <v>2</v>
      </c>
      <c r="B11" s="38" t="s">
        <v>159</v>
      </c>
      <c r="C11" s="38" t="s">
        <v>161</v>
      </c>
      <c r="D11" s="38" t="s">
        <v>163</v>
      </c>
      <c r="E11" s="57">
        <v>50</v>
      </c>
      <c r="F11" s="69" t="s">
        <v>50</v>
      </c>
      <c r="G11" s="34" t="s">
        <v>76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36">
        <f>ROUND(L11*ROUND(M11,2),2)</f>
        <v>0</v>
      </c>
    </row>
    <row r="12" spans="1:14" ht="57" customHeight="1">
      <c r="A12" s="5" t="s">
        <v>3</v>
      </c>
      <c r="B12" s="38" t="s">
        <v>159</v>
      </c>
      <c r="C12" s="38" t="s">
        <v>162</v>
      </c>
      <c r="D12" s="38" t="s">
        <v>163</v>
      </c>
      <c r="E12" s="57">
        <v>30</v>
      </c>
      <c r="F12" s="69" t="s">
        <v>50</v>
      </c>
      <c r="G12" s="34" t="s">
        <v>76</v>
      </c>
      <c r="H12" s="34"/>
      <c r="I12" s="34"/>
      <c r="J12" s="35"/>
      <c r="K12" s="34"/>
      <c r="L12" s="34" t="str">
        <f>IF(K12=0,"0,00",IF(K12&gt;0,ROUND(E12/K12,2)))</f>
        <v>0,00</v>
      </c>
      <c r="M12" s="34"/>
      <c r="N12" s="36">
        <f>ROUND(L12*ROUND(M12,2),2)</f>
        <v>0</v>
      </c>
    </row>
    <row r="13" spans="1:7" ht="15" customHeight="1">
      <c r="A13" s="170" t="s">
        <v>70</v>
      </c>
      <c r="B13" s="170"/>
      <c r="C13" s="170"/>
      <c r="D13" s="171"/>
      <c r="E13" s="171"/>
      <c r="F13" s="171"/>
      <c r="G13" s="171"/>
    </row>
    <row r="14" s="152" customFormat="1" ht="15">
      <c r="A14" s="152" t="s">
        <v>89</v>
      </c>
    </row>
    <row r="15" s="152" customFormat="1" ht="15">
      <c r="A15" s="152" t="s">
        <v>810</v>
      </c>
    </row>
    <row r="16" spans="2:6" ht="29.25" customHeight="1">
      <c r="B16" s="152"/>
      <c r="C16" s="169"/>
      <c r="D16" s="169"/>
      <c r="E16" s="169"/>
      <c r="F16" s="169"/>
    </row>
    <row r="17" ht="15">
      <c r="B17" s="26"/>
    </row>
  </sheetData>
  <sheetProtection/>
  <mergeCells count="5">
    <mergeCell ref="H5:I5"/>
    <mergeCell ref="B16:F16"/>
    <mergeCell ref="A13:G13"/>
    <mergeCell ref="A14:IV14"/>
    <mergeCell ref="A15:IV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13"/>
  <sheetViews>
    <sheetView showGridLines="0" tabSelected="1" view="pageBreakPreview" zoomScale="87" zoomScaleNormal="87" zoomScaleSheetLayoutView="87" zoomScalePageLayoutView="80" workbookViewId="0" topLeftCell="A1">
      <selection activeCell="D20" sqref="D2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42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29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SUM(N10+N11)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1.5" customHeight="1">
      <c r="A10" s="44" t="s">
        <v>1</v>
      </c>
      <c r="B10" s="56" t="s">
        <v>899</v>
      </c>
      <c r="C10" s="56" t="s">
        <v>73</v>
      </c>
      <c r="D10" s="56" t="s">
        <v>901</v>
      </c>
      <c r="E10" s="118">
        <v>11000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1.5" customHeight="1">
      <c r="A11" s="44" t="s">
        <v>2</v>
      </c>
      <c r="B11" s="5" t="s">
        <v>899</v>
      </c>
      <c r="C11" s="5" t="s">
        <v>175</v>
      </c>
      <c r="D11" s="56" t="s">
        <v>901</v>
      </c>
      <c r="E11" s="87">
        <v>18000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73" customFormat="1" ht="15">
      <c r="A12" s="173" t="s">
        <v>193</v>
      </c>
    </row>
    <row r="13" spans="1:13" ht="26.25" customHeight="1">
      <c r="A13" s="189" t="s">
        <v>900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</sheetData>
  <sheetProtection/>
  <mergeCells count="3">
    <mergeCell ref="H5:I5"/>
    <mergeCell ref="A12:IV12"/>
    <mergeCell ref="A13:M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A5" sqref="A5:IV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9.25" customHeight="1">
      <c r="A10" s="44" t="s">
        <v>1</v>
      </c>
      <c r="B10" s="56" t="s">
        <v>478</v>
      </c>
      <c r="C10" s="56" t="s">
        <v>479</v>
      </c>
      <c r="D10" s="56" t="s">
        <v>481</v>
      </c>
      <c r="E10" s="118">
        <v>1400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7.5" customHeight="1">
      <c r="A11" s="44" t="s">
        <v>2</v>
      </c>
      <c r="B11" s="5" t="s">
        <v>478</v>
      </c>
      <c r="C11" s="5" t="s">
        <v>480</v>
      </c>
      <c r="D11" s="56" t="s">
        <v>481</v>
      </c>
      <c r="E11" s="87">
        <v>90000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73" customFormat="1" ht="15">
      <c r="A12" s="173" t="s">
        <v>193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1.25" customHeight="1">
      <c r="A10" s="44" t="s">
        <v>1</v>
      </c>
      <c r="B10" s="56" t="s">
        <v>482</v>
      </c>
      <c r="C10" s="56" t="s">
        <v>483</v>
      </c>
      <c r="D10" s="56" t="s">
        <v>484</v>
      </c>
      <c r="E10" s="118">
        <v>3300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9.75" customHeight="1">
      <c r="A10" s="44" t="s">
        <v>1</v>
      </c>
      <c r="B10" s="56" t="s">
        <v>485</v>
      </c>
      <c r="C10" s="56" t="s">
        <v>165</v>
      </c>
      <c r="D10" s="56" t="s">
        <v>188</v>
      </c>
      <c r="E10" s="118">
        <v>13500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1" customHeight="1">
      <c r="A10" s="44" t="s">
        <v>1</v>
      </c>
      <c r="B10" s="56" t="s">
        <v>441</v>
      </c>
      <c r="C10" s="56" t="s">
        <v>486</v>
      </c>
      <c r="D10" s="56" t="s">
        <v>396</v>
      </c>
      <c r="E10" s="118">
        <v>10000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80" zoomScaleNormal="87" zoomScaleSheetLayoutView="80" zoomScalePageLayoutView="80" workbookViewId="0" topLeftCell="A1">
      <selection activeCell="F15" sqref="F1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SUM(N10:N15)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824</v>
      </c>
      <c r="I9" s="47" t="str">
        <f>B9</f>
        <v>Skład</v>
      </c>
      <c r="J9" s="47" t="s">
        <v>825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7.5" customHeight="1">
      <c r="A10" s="44" t="s">
        <v>1</v>
      </c>
      <c r="B10" s="56" t="s">
        <v>487</v>
      </c>
      <c r="C10" s="56" t="s">
        <v>491</v>
      </c>
      <c r="D10" s="56" t="s">
        <v>496</v>
      </c>
      <c r="E10" s="118">
        <v>7500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9.25" customHeight="1">
      <c r="A11" s="44" t="s">
        <v>2</v>
      </c>
      <c r="B11" s="5" t="s">
        <v>487</v>
      </c>
      <c r="C11" s="5" t="s">
        <v>492</v>
      </c>
      <c r="D11" s="5" t="s">
        <v>496</v>
      </c>
      <c r="E11" s="87">
        <v>4500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1:14" ht="54.75" customHeight="1">
      <c r="A12" s="44" t="s">
        <v>3</v>
      </c>
      <c r="B12" s="96" t="s">
        <v>488</v>
      </c>
      <c r="C12" s="41" t="s">
        <v>493</v>
      </c>
      <c r="D12" s="96" t="s">
        <v>497</v>
      </c>
      <c r="E12" s="119">
        <v>4000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>IF(K12=0,"0,00",IF(K12&gt;0,ROUND(E12/K12,2)))</f>
        <v>0,00</v>
      </c>
      <c r="M12" s="5"/>
      <c r="N12" s="53">
        <f>ROUND(L12*ROUND(M12,2),2)</f>
        <v>0</v>
      </c>
    </row>
    <row r="13" spans="1:14" ht="57.75" customHeight="1">
      <c r="A13" s="44" t="s">
        <v>4</v>
      </c>
      <c r="B13" s="5" t="s">
        <v>489</v>
      </c>
      <c r="C13" s="5" t="s">
        <v>494</v>
      </c>
      <c r="D13" s="5" t="s">
        <v>498</v>
      </c>
      <c r="E13" s="87">
        <v>4000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>IF(K13=0,"0,00",IF(K13&gt;0,ROUND(E13/K13,2)))</f>
        <v>0,00</v>
      </c>
      <c r="M13" s="5"/>
      <c r="N13" s="53">
        <f>ROUND(L13*ROUND(M13,2),2)</f>
        <v>0</v>
      </c>
    </row>
    <row r="14" spans="1:14" ht="32.25" customHeight="1">
      <c r="A14" s="44"/>
      <c r="B14" s="5"/>
      <c r="C14" s="5"/>
      <c r="D14" s="5"/>
      <c r="E14" s="187" t="s">
        <v>500</v>
      </c>
      <c r="F14" s="190"/>
      <c r="G14" s="51"/>
      <c r="H14" s="5"/>
      <c r="I14" s="5"/>
      <c r="J14" s="5"/>
      <c r="K14" s="5"/>
      <c r="L14" s="51"/>
      <c r="M14" s="5"/>
      <c r="N14" s="53"/>
    </row>
    <row r="15" spans="1:14" ht="333.75" customHeight="1">
      <c r="A15" s="44" t="s">
        <v>42</v>
      </c>
      <c r="B15" s="5" t="s">
        <v>490</v>
      </c>
      <c r="C15" s="5" t="s">
        <v>495</v>
      </c>
      <c r="D15" s="5" t="s">
        <v>499</v>
      </c>
      <c r="E15" s="87">
        <v>210</v>
      </c>
      <c r="F15" s="40" t="s">
        <v>878</v>
      </c>
      <c r="G15" s="51" t="s">
        <v>76</v>
      </c>
      <c r="H15" s="5"/>
      <c r="I15" s="5"/>
      <c r="J15" s="5"/>
      <c r="K15" s="5"/>
      <c r="L15" s="51" t="str">
        <f>IF(K15=0,"0,00",IF(K15&gt;0,ROUND(E15/K15,2)))</f>
        <v>0,00</v>
      </c>
      <c r="M15" s="5"/>
      <c r="N15" s="53">
        <f>ROUND(L15*ROUND(M15,2),2)</f>
        <v>0</v>
      </c>
    </row>
    <row r="16" s="152" customFormat="1" ht="15">
      <c r="A16" s="152" t="s">
        <v>504</v>
      </c>
    </row>
    <row r="17" spans="1:3" ht="15">
      <c r="A17" s="152" t="s">
        <v>782</v>
      </c>
      <c r="B17" s="176"/>
      <c r="C17" s="176"/>
    </row>
  </sheetData>
  <sheetProtection/>
  <mergeCells count="4">
    <mergeCell ref="H5:I5"/>
    <mergeCell ref="E14:F14"/>
    <mergeCell ref="A16:IV16"/>
    <mergeCell ref="A17:C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90" zoomScaleNormal="87" zoomScaleSheetLayoutView="90" zoomScalePageLayoutView="80" workbookViewId="0" topLeftCell="A4">
      <selection activeCell="K23" sqref="K2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1" width="15.00390625" style="10" customWidth="1"/>
    <col min="12" max="12" width="18.125" style="10" customWidth="1"/>
    <col min="13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SUM(M11)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10" spans="1:13" ht="45">
      <c r="A10" s="47" t="s">
        <v>47</v>
      </c>
      <c r="B10" s="47" t="s">
        <v>14</v>
      </c>
      <c r="C10" s="47" t="s">
        <v>783</v>
      </c>
      <c r="D10" s="120" t="s">
        <v>63</v>
      </c>
      <c r="E10" s="192" t="s">
        <v>68</v>
      </c>
      <c r="F10" s="193"/>
      <c r="G10" s="120" t="str">
        <f>"Nazwa handlowa /
"&amp;C10&amp;" / 
"&amp;D10</f>
        <v>Nazwa handlowa /
Do zakupu w dawkach / 
Postać /Opakowanie</v>
      </c>
      <c r="H10" s="120" t="s">
        <v>784</v>
      </c>
      <c r="I10" s="120" t="str">
        <f>B10</f>
        <v>Skład</v>
      </c>
      <c r="J10" s="47" t="s">
        <v>785</v>
      </c>
      <c r="K10" s="47" t="s">
        <v>786</v>
      </c>
      <c r="L10" s="47" t="s">
        <v>787</v>
      </c>
      <c r="M10" s="47" t="s">
        <v>16</v>
      </c>
    </row>
    <row r="11" spans="1:13" ht="64.5" customHeight="1">
      <c r="A11" s="198" t="s">
        <v>1</v>
      </c>
      <c r="B11" s="201" t="s">
        <v>501</v>
      </c>
      <c r="C11" s="105" t="s">
        <v>508</v>
      </c>
      <c r="D11" s="201" t="s">
        <v>502</v>
      </c>
      <c r="E11" s="202">
        <v>17000</v>
      </c>
      <c r="F11" s="203" t="s">
        <v>788</v>
      </c>
      <c r="G11" s="122" t="s">
        <v>879</v>
      </c>
      <c r="H11" s="191"/>
      <c r="I11" s="191"/>
      <c r="J11" s="133" t="s">
        <v>846</v>
      </c>
      <c r="K11" s="194"/>
      <c r="L11" s="194"/>
      <c r="M11" s="197">
        <f>ROUND(K11*ROUND(L11,2),2)</f>
        <v>0</v>
      </c>
    </row>
    <row r="12" spans="1:13" ht="66.75" customHeight="1">
      <c r="A12" s="199"/>
      <c r="B12" s="201"/>
      <c r="C12" s="105" t="s">
        <v>789</v>
      </c>
      <c r="D12" s="201"/>
      <c r="E12" s="202"/>
      <c r="F12" s="203"/>
      <c r="G12" s="122" t="s">
        <v>880</v>
      </c>
      <c r="H12" s="191"/>
      <c r="I12" s="191"/>
      <c r="J12" s="133" t="s">
        <v>849</v>
      </c>
      <c r="K12" s="195"/>
      <c r="L12" s="195"/>
      <c r="M12" s="197"/>
    </row>
    <row r="13" spans="1:13" ht="69" customHeight="1">
      <c r="A13" s="199"/>
      <c r="B13" s="201"/>
      <c r="C13" s="105" t="s">
        <v>790</v>
      </c>
      <c r="D13" s="201"/>
      <c r="E13" s="202"/>
      <c r="F13" s="203"/>
      <c r="G13" s="122" t="s">
        <v>881</v>
      </c>
      <c r="H13" s="191"/>
      <c r="I13" s="191"/>
      <c r="J13" s="133" t="s">
        <v>848</v>
      </c>
      <c r="K13" s="195"/>
      <c r="L13" s="195"/>
      <c r="M13" s="197"/>
    </row>
    <row r="14" spans="1:13" ht="88.5" customHeight="1">
      <c r="A14" s="200"/>
      <c r="B14" s="201"/>
      <c r="C14" s="130" t="s">
        <v>791</v>
      </c>
      <c r="D14" s="201"/>
      <c r="E14" s="202"/>
      <c r="F14" s="203"/>
      <c r="G14" s="122" t="s">
        <v>882</v>
      </c>
      <c r="H14" s="191"/>
      <c r="I14" s="191"/>
      <c r="J14" s="134" t="s">
        <v>847</v>
      </c>
      <c r="K14" s="196"/>
      <c r="L14" s="196"/>
      <c r="M14" s="197"/>
    </row>
  </sheetData>
  <sheetProtection/>
  <mergeCells count="12">
    <mergeCell ref="A11:A14"/>
    <mergeCell ref="B11:B14"/>
    <mergeCell ref="D11:D14"/>
    <mergeCell ref="E11:E14"/>
    <mergeCell ref="F11:F14"/>
    <mergeCell ref="H11:H14"/>
    <mergeCell ref="I11:I14"/>
    <mergeCell ref="E10:F10"/>
    <mergeCell ref="K11:K14"/>
    <mergeCell ref="L11:L14"/>
    <mergeCell ref="M11:M14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41.75" customHeight="1">
      <c r="A10" s="44" t="s">
        <v>1</v>
      </c>
      <c r="B10" s="56" t="s">
        <v>503</v>
      </c>
      <c r="C10" s="56" t="s">
        <v>505</v>
      </c>
      <c r="D10" s="56" t="s">
        <v>506</v>
      </c>
      <c r="E10" s="42">
        <v>300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41.75" customHeight="1">
      <c r="A10" s="44" t="s">
        <v>1</v>
      </c>
      <c r="B10" s="56" t="s">
        <v>507</v>
      </c>
      <c r="C10" s="56" t="s">
        <v>508</v>
      </c>
      <c r="D10" s="56" t="s">
        <v>510</v>
      </c>
      <c r="E10" s="118">
        <v>1800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139.5" customHeight="1">
      <c r="A11" s="44" t="s">
        <v>2</v>
      </c>
      <c r="B11" s="5" t="s">
        <v>507</v>
      </c>
      <c r="C11" s="5" t="s">
        <v>509</v>
      </c>
      <c r="D11" s="5" t="s">
        <v>511</v>
      </c>
      <c r="E11" s="87">
        <v>240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73" customFormat="1" ht="15">
      <c r="A12" s="173" t="s">
        <v>404</v>
      </c>
    </row>
    <row r="13" s="152" customFormat="1" ht="15">
      <c r="A13" s="152" t="s">
        <v>512</v>
      </c>
    </row>
  </sheetData>
  <sheetProtection/>
  <mergeCells count="3">
    <mergeCell ref="H5:I5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8"/>
  <sheetViews>
    <sheetView showGridLines="0" view="pageBreakPreview" zoomScaleNormal="87" zoomScaleSheetLayoutView="100" zoomScalePageLayoutView="80" workbookViewId="0" topLeftCell="A1">
      <selection activeCell="D12" sqref="D12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SUM(N10:N17)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.75" customHeight="1">
      <c r="A10" s="44" t="s">
        <v>1</v>
      </c>
      <c r="B10" s="56" t="s">
        <v>513</v>
      </c>
      <c r="C10" s="56" t="s">
        <v>514</v>
      </c>
      <c r="D10" s="56" t="s">
        <v>522</v>
      </c>
      <c r="E10" s="42">
        <v>700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7.5" customHeight="1">
      <c r="A11" s="44" t="s">
        <v>2</v>
      </c>
      <c r="B11" s="5" t="s">
        <v>513</v>
      </c>
      <c r="C11" s="5" t="s">
        <v>515</v>
      </c>
      <c r="D11" s="5" t="s">
        <v>523</v>
      </c>
      <c r="E11" s="87">
        <v>100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17">IF(K11=0,"0,00",IF(K11&gt;0,ROUND(E11/K11,2)))</f>
        <v>0,00</v>
      </c>
      <c r="M11" s="5"/>
      <c r="N11" s="53">
        <f aca="true" t="shared" si="1" ref="N11:N17">ROUND(L11*ROUND(M11,2),2)</f>
        <v>0</v>
      </c>
    </row>
    <row r="12" spans="1:14" ht="60.75" customHeight="1">
      <c r="A12" s="44" t="s">
        <v>3</v>
      </c>
      <c r="B12" s="41" t="s">
        <v>513</v>
      </c>
      <c r="C12" s="41" t="s">
        <v>516</v>
      </c>
      <c r="D12" s="38" t="s">
        <v>522</v>
      </c>
      <c r="E12" s="97">
        <v>200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60" customHeight="1">
      <c r="A13" s="44" t="s">
        <v>4</v>
      </c>
      <c r="B13" s="5" t="s">
        <v>513</v>
      </c>
      <c r="C13" s="5" t="s">
        <v>517</v>
      </c>
      <c r="D13" s="5" t="s">
        <v>522</v>
      </c>
      <c r="E13" s="87">
        <v>100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60.75" customHeight="1">
      <c r="A14" s="44" t="s">
        <v>42</v>
      </c>
      <c r="B14" s="5" t="s">
        <v>513</v>
      </c>
      <c r="C14" s="5" t="s">
        <v>518</v>
      </c>
      <c r="D14" s="5" t="s">
        <v>522</v>
      </c>
      <c r="E14" s="87">
        <v>100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57" customHeight="1">
      <c r="A15" s="44" t="s">
        <v>49</v>
      </c>
      <c r="B15" s="5" t="s">
        <v>513</v>
      </c>
      <c r="C15" s="5" t="s">
        <v>519</v>
      </c>
      <c r="D15" s="5" t="s">
        <v>523</v>
      </c>
      <c r="E15" s="87">
        <v>200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59.25" customHeight="1">
      <c r="A16" s="44" t="s">
        <v>5</v>
      </c>
      <c r="B16" s="5" t="s">
        <v>513</v>
      </c>
      <c r="C16" s="5" t="s">
        <v>520</v>
      </c>
      <c r="D16" s="5" t="s">
        <v>523</v>
      </c>
      <c r="E16" s="87">
        <v>100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59.25" customHeight="1">
      <c r="A17" s="44" t="s">
        <v>6</v>
      </c>
      <c r="B17" s="5" t="s">
        <v>513</v>
      </c>
      <c r="C17" s="5" t="s">
        <v>521</v>
      </c>
      <c r="D17" s="5" t="s">
        <v>523</v>
      </c>
      <c r="E17" s="87">
        <v>1300</v>
      </c>
      <c r="F17" s="40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="152" customFormat="1" ht="15">
      <c r="A18" s="152" t="s">
        <v>193</v>
      </c>
    </row>
  </sheetData>
  <sheetProtection/>
  <mergeCells count="2">
    <mergeCell ref="H5:I5"/>
    <mergeCell ref="A18:IV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rowBreaks count="2" manualBreakCount="2">
    <brk id="19" max="13" man="1"/>
    <brk id="2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1.125" style="10" customWidth="1"/>
    <col min="3" max="3" width="17.0039062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SUM(N10:N12)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65.25" customHeight="1">
      <c r="A9" s="47" t="s">
        <v>47</v>
      </c>
      <c r="B9" s="47" t="s">
        <v>14</v>
      </c>
      <c r="C9" s="47" t="s">
        <v>15</v>
      </c>
      <c r="D9" s="47" t="s">
        <v>63</v>
      </c>
      <c r="E9" s="103" t="s">
        <v>74</v>
      </c>
      <c r="F9" s="55"/>
      <c r="G9" s="47" t="str">
        <f>"Nazwa handlowa /
"&amp;C9&amp;" / 
"&amp;D9</f>
        <v>Nazwa handlowa /
Dawka / 
Postać 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6.25" customHeight="1">
      <c r="A10" s="44" t="s">
        <v>1</v>
      </c>
      <c r="B10" s="58" t="s">
        <v>811</v>
      </c>
      <c r="C10" s="50" t="s">
        <v>82</v>
      </c>
      <c r="D10" s="58" t="s">
        <v>166</v>
      </c>
      <c r="E10" s="59">
        <v>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6.25" customHeight="1">
      <c r="A11" s="44" t="s">
        <v>2</v>
      </c>
      <c r="B11" s="58" t="s">
        <v>811</v>
      </c>
      <c r="C11" s="39" t="s">
        <v>164</v>
      </c>
      <c r="D11" s="56" t="s">
        <v>166</v>
      </c>
      <c r="E11" s="59">
        <v>1300</v>
      </c>
      <c r="F11" s="40" t="s">
        <v>50</v>
      </c>
      <c r="G11" s="51" t="s">
        <v>76</v>
      </c>
      <c r="H11" s="51"/>
      <c r="I11" s="51"/>
      <c r="J11" s="52"/>
      <c r="K11" s="51"/>
      <c r="L11" s="51" t="str">
        <f>IF(K11=0,"0,00",IF(K11&gt;0,ROUND(E11/K11,2)))</f>
        <v>0,00</v>
      </c>
      <c r="M11" s="51"/>
      <c r="N11" s="53">
        <f>ROUND(L11*ROUND(M11,2),2)</f>
        <v>0</v>
      </c>
    </row>
    <row r="12" spans="1:14" ht="56.25" customHeight="1">
      <c r="A12" s="44" t="s">
        <v>3</v>
      </c>
      <c r="B12" s="56" t="s">
        <v>811</v>
      </c>
      <c r="C12" s="39" t="s">
        <v>165</v>
      </c>
      <c r="D12" s="56" t="s">
        <v>166</v>
      </c>
      <c r="E12" s="59">
        <v>1500</v>
      </c>
      <c r="F12" s="40" t="s">
        <v>50</v>
      </c>
      <c r="G12" s="51" t="s">
        <v>76</v>
      </c>
      <c r="H12" s="51"/>
      <c r="I12" s="51"/>
      <c r="J12" s="52"/>
      <c r="K12" s="51"/>
      <c r="L12" s="51" t="str">
        <f>IF(K12=0,"0,00",IF(K12&gt;0,ROUND(E12/K12,2)))</f>
        <v>0,00</v>
      </c>
      <c r="M12" s="51"/>
      <c r="N12" s="53">
        <f>ROUND(L12*ROUND(M12,2),2)</f>
        <v>0</v>
      </c>
    </row>
    <row r="13" spans="1:14" ht="19.5" customHeight="1">
      <c r="A13" s="109"/>
      <c r="B13" s="110"/>
      <c r="C13" s="111"/>
      <c r="D13" s="110"/>
      <c r="E13" s="112"/>
      <c r="F13" s="109"/>
      <c r="G13" s="113"/>
      <c r="H13" s="113"/>
      <c r="I13" s="113"/>
      <c r="J13" s="114"/>
      <c r="K13" s="113"/>
      <c r="L13" s="113"/>
      <c r="M13" s="113"/>
      <c r="N13" s="101"/>
    </row>
    <row r="14" spans="1:7" ht="15" customHeight="1">
      <c r="A14" s="172" t="s">
        <v>70</v>
      </c>
      <c r="B14" s="172"/>
      <c r="C14" s="172"/>
      <c r="D14" s="172"/>
      <c r="E14" s="172"/>
      <c r="F14" s="172"/>
      <c r="G14" s="172"/>
    </row>
    <row r="15" s="26" customFormat="1" ht="15.75" customHeight="1">
      <c r="A15" s="26" t="s">
        <v>812</v>
      </c>
    </row>
    <row r="16" s="73" customFormat="1" ht="13.5" customHeight="1">
      <c r="A16" s="73" t="s">
        <v>813</v>
      </c>
    </row>
    <row r="17" spans="1:13" ht="24" customHeight="1">
      <c r="A17" s="152" t="s">
        <v>814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</row>
  </sheetData>
  <sheetProtection/>
  <mergeCells count="3">
    <mergeCell ref="H5:I5"/>
    <mergeCell ref="A14:G14"/>
    <mergeCell ref="A17:M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J23" sqref="J2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39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8.75" customHeight="1">
      <c r="A10" s="44" t="s">
        <v>1</v>
      </c>
      <c r="B10" s="56" t="s">
        <v>524</v>
      </c>
      <c r="C10" s="56" t="s">
        <v>525</v>
      </c>
      <c r="D10" s="56" t="s">
        <v>526</v>
      </c>
      <c r="E10" s="118">
        <v>1100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6.5" customHeight="1">
      <c r="A10" s="44" t="s">
        <v>1</v>
      </c>
      <c r="B10" s="56" t="s">
        <v>527</v>
      </c>
      <c r="C10" s="56" t="s">
        <v>528</v>
      </c>
      <c r="D10" s="56" t="s">
        <v>465</v>
      </c>
      <c r="E10" s="118">
        <v>1500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C10" sqref="C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9.75" customHeight="1">
      <c r="A10" s="44" t="s">
        <v>1</v>
      </c>
      <c r="B10" s="56" t="s">
        <v>529</v>
      </c>
      <c r="C10" s="56" t="s">
        <v>530</v>
      </c>
      <c r="D10" s="56" t="s">
        <v>531</v>
      </c>
      <c r="E10" s="42">
        <v>20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6.875" style="10" customWidth="1"/>
    <col min="14" max="14" width="8.00390625" style="10" customWidth="1"/>
    <col min="15" max="15" width="15.87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DFP.271.75.2019.EP</v>
      </c>
      <c r="M1" s="27" t="s">
        <v>65</v>
      </c>
      <c r="R1" s="26"/>
      <c r="S1" s="26"/>
    </row>
    <row r="2" ht="15">
      <c r="M2" s="27" t="s">
        <v>69</v>
      </c>
    </row>
    <row r="3" spans="2:16" ht="15">
      <c r="B3" s="19" t="s">
        <v>13</v>
      </c>
      <c r="C3" s="6">
        <v>42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66">
        <f>SUM(M10:M10)</f>
        <v>0</v>
      </c>
      <c r="I5" s="167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P7" s="10"/>
    </row>
    <row r="8" spans="2:16" ht="15">
      <c r="B8" s="19"/>
      <c r="P8" s="10"/>
    </row>
    <row r="9" spans="1:13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535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132" t="s">
        <v>869</v>
      </c>
      <c r="L9" s="132" t="s">
        <v>870</v>
      </c>
      <c r="M9" s="132" t="s">
        <v>16</v>
      </c>
    </row>
    <row r="10" spans="1:13" ht="133.5" customHeight="1">
      <c r="A10" s="44" t="s">
        <v>1</v>
      </c>
      <c r="B10" s="56" t="s">
        <v>532</v>
      </c>
      <c r="C10" s="56" t="s">
        <v>533</v>
      </c>
      <c r="D10" s="56" t="s">
        <v>534</v>
      </c>
      <c r="E10" s="42">
        <v>60</v>
      </c>
      <c r="F10" s="40" t="s">
        <v>883</v>
      </c>
      <c r="G10" s="51" t="s">
        <v>867</v>
      </c>
      <c r="H10" s="51"/>
      <c r="I10" s="51"/>
      <c r="J10" s="52" t="s">
        <v>868</v>
      </c>
      <c r="K10" s="51"/>
      <c r="L10" s="51" t="str">
        <f>IF(K10=0,"0,00",IF(K10&gt;0,ROUND(E10/K10,2)))</f>
        <v>0,00</v>
      </c>
      <c r="M10" s="53">
        <f>K10*L10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2"/>
  <sheetViews>
    <sheetView showGridLines="0" view="pageBreakPreview" zoomScale="90" zoomScaleNormal="87" zoomScaleSheetLayoutView="90" zoomScalePageLayoutView="80" workbookViewId="0" topLeftCell="A1">
      <selection activeCell="O26" sqref="O2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6.875" style="10" customWidth="1"/>
    <col min="14" max="14" width="8.00390625" style="10" customWidth="1"/>
    <col min="15" max="15" width="15.87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DFP.271.75.2019.EP</v>
      </c>
      <c r="M1" s="27" t="s">
        <v>65</v>
      </c>
      <c r="R1" s="26"/>
      <c r="S1" s="26"/>
    </row>
    <row r="2" ht="15">
      <c r="M2" s="27" t="s">
        <v>69</v>
      </c>
    </row>
    <row r="3" spans="2:16" ht="15">
      <c r="B3" s="19" t="s">
        <v>13</v>
      </c>
      <c r="C3" s="6">
        <v>43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66">
        <f>SUM(M10:M10)</f>
        <v>0</v>
      </c>
      <c r="I5" s="167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P7" s="10"/>
    </row>
    <row r="8" spans="2:16" ht="15">
      <c r="B8" s="19"/>
      <c r="P8" s="10"/>
    </row>
    <row r="9" spans="1:13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204" t="s">
        <v>538</v>
      </c>
      <c r="F9" s="20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828</v>
      </c>
      <c r="L9" s="47" t="s">
        <v>850</v>
      </c>
      <c r="M9" s="47" t="s">
        <v>16</v>
      </c>
    </row>
    <row r="10" spans="1:13" ht="172.5" customHeight="1">
      <c r="A10" s="44" t="s">
        <v>1</v>
      </c>
      <c r="B10" s="56" t="s">
        <v>536</v>
      </c>
      <c r="C10" s="56" t="s">
        <v>829</v>
      </c>
      <c r="D10" s="56" t="s">
        <v>537</v>
      </c>
      <c r="E10" s="42">
        <v>100</v>
      </c>
      <c r="F10" s="40" t="s">
        <v>50</v>
      </c>
      <c r="G10" s="51" t="s">
        <v>826</v>
      </c>
      <c r="H10" s="51"/>
      <c r="I10" s="51"/>
      <c r="J10" s="51" t="s">
        <v>827</v>
      </c>
      <c r="K10" s="51"/>
      <c r="L10" s="51"/>
      <c r="M10" s="53">
        <f>ROUND(K10*ROUND(L10,2),2)</f>
        <v>0</v>
      </c>
    </row>
    <row r="11" s="152" customFormat="1" ht="15">
      <c r="A11" s="152" t="s">
        <v>539</v>
      </c>
    </row>
    <row r="12" spans="2:5" ht="15">
      <c r="B12" s="181"/>
      <c r="C12" s="181"/>
      <c r="D12" s="181"/>
      <c r="E12" s="184"/>
    </row>
  </sheetData>
  <sheetProtection/>
  <mergeCells count="4">
    <mergeCell ref="H5:I5"/>
    <mergeCell ref="B12:E12"/>
    <mergeCell ref="A11:IV11"/>
    <mergeCell ref="E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F10" sqref="F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" customHeight="1">
      <c r="A10" s="44" t="s">
        <v>1</v>
      </c>
      <c r="B10" s="56" t="s">
        <v>439</v>
      </c>
      <c r="C10" s="56" t="s">
        <v>540</v>
      </c>
      <c r="D10" s="56" t="s">
        <v>83</v>
      </c>
      <c r="E10" s="118">
        <v>350000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6.5" customHeight="1">
      <c r="A10" s="44" t="s">
        <v>1</v>
      </c>
      <c r="B10" s="56" t="s">
        <v>541</v>
      </c>
      <c r="C10" s="56" t="s">
        <v>542</v>
      </c>
      <c r="D10" s="56" t="s">
        <v>543</v>
      </c>
      <c r="E10" s="118">
        <v>25200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" customHeight="1">
      <c r="A10" s="44" t="s">
        <v>1</v>
      </c>
      <c r="B10" s="56" t="s">
        <v>544</v>
      </c>
      <c r="C10" s="56" t="s">
        <v>545</v>
      </c>
      <c r="D10" s="56" t="s">
        <v>546</v>
      </c>
      <c r="E10" s="118">
        <v>162000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0.5" customHeight="1">
      <c r="A10" s="44" t="s">
        <v>1</v>
      </c>
      <c r="B10" s="56" t="s">
        <v>547</v>
      </c>
      <c r="C10" s="56" t="s">
        <v>548</v>
      </c>
      <c r="D10" s="56" t="s">
        <v>549</v>
      </c>
      <c r="E10" s="118">
        <v>25800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7.25" customHeight="1">
      <c r="A10" s="44" t="s">
        <v>1</v>
      </c>
      <c r="B10" s="56" t="s">
        <v>550</v>
      </c>
      <c r="C10" s="56" t="s">
        <v>551</v>
      </c>
      <c r="D10" s="56" t="s">
        <v>170</v>
      </c>
      <c r="E10" s="42">
        <v>900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U15"/>
  <sheetViews>
    <sheetView showGridLines="0" view="pageBreakPreview" zoomScale="85" zoomScaleNormal="87" zoomScaleSheetLayoutView="85" zoomScalePageLayoutView="80" workbookViewId="0" topLeftCell="A14">
      <selection activeCell="M36" sqref="M36"/>
    </sheetView>
  </sheetViews>
  <sheetFormatPr defaultColWidth="9.00390625" defaultRowHeight="12.75"/>
  <cols>
    <col min="1" max="1" width="4.75390625" style="10" customWidth="1"/>
    <col min="2" max="2" width="22.875" style="10" customWidth="1"/>
    <col min="3" max="4" width="25.125" style="10" customWidth="1"/>
    <col min="5" max="5" width="10.875" style="11" customWidth="1"/>
    <col min="6" max="6" width="16.625" style="10" customWidth="1"/>
    <col min="7" max="7" width="31.125" style="10" customWidth="1"/>
    <col min="8" max="9" width="17.375" style="10" customWidth="1"/>
    <col min="10" max="10" width="23.00390625" style="10" customWidth="1"/>
    <col min="11" max="11" width="0.2421875" style="10" hidden="1" customWidth="1"/>
    <col min="12" max="14" width="15.00390625" style="10" customWidth="1"/>
    <col min="15" max="15" width="16.875" style="10" customWidth="1"/>
    <col min="16" max="16" width="8.00390625" style="10" customWidth="1"/>
    <col min="17" max="17" width="15.875" style="10" customWidth="1"/>
    <col min="18" max="18" width="15.875" style="28" customWidth="1"/>
    <col min="19" max="19" width="15.875" style="10" customWidth="1"/>
    <col min="20" max="21" width="14.25390625" style="10" customWidth="1"/>
    <col min="22" max="22" width="15.25390625" style="10" customWidth="1"/>
    <col min="23" max="16384" width="9.125" style="10" customWidth="1"/>
  </cols>
  <sheetData>
    <row r="1" spans="2:21" ht="15">
      <c r="B1" s="26" t="str">
        <f>'formularz oferty'!C4</f>
        <v>DFP.271.75.2019.EP</v>
      </c>
      <c r="O1" s="27" t="s">
        <v>65</v>
      </c>
      <c r="T1" s="26"/>
      <c r="U1" s="26"/>
    </row>
    <row r="2" ht="15">
      <c r="O2" s="27" t="s">
        <v>69</v>
      </c>
    </row>
    <row r="3" spans="2:18" ht="15">
      <c r="B3" s="19" t="s">
        <v>13</v>
      </c>
      <c r="C3" s="6">
        <v>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O3" s="1"/>
      <c r="R3" s="10"/>
    </row>
    <row r="4" spans="2:18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O4" s="1"/>
      <c r="R4" s="10"/>
    </row>
    <row r="5" spans="1:18" ht="15">
      <c r="A5" s="19"/>
      <c r="B5" s="19"/>
      <c r="C5" s="30"/>
      <c r="D5" s="30"/>
      <c r="E5" s="4"/>
      <c r="F5" s="1"/>
      <c r="G5" s="7" t="s">
        <v>0</v>
      </c>
      <c r="H5" s="166">
        <f>SUM(O10:O11)</f>
        <v>0</v>
      </c>
      <c r="I5" s="167"/>
      <c r="R5" s="10"/>
    </row>
    <row r="6" spans="1:18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R6" s="10"/>
    </row>
    <row r="7" spans="1:18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R7" s="10"/>
    </row>
    <row r="8" spans="2:18" ht="15">
      <c r="B8" s="19"/>
      <c r="R8" s="10"/>
    </row>
    <row r="9" spans="1:15" s="19" customFormat="1" ht="73.5" customHeight="1">
      <c r="A9" s="47" t="s">
        <v>47</v>
      </c>
      <c r="B9" s="47" t="s">
        <v>14</v>
      </c>
      <c r="C9" s="47" t="s">
        <v>15</v>
      </c>
      <c r="D9" s="47" t="s">
        <v>63</v>
      </c>
      <c r="E9" s="116" t="s">
        <v>68</v>
      </c>
      <c r="F9" s="117"/>
      <c r="G9" s="47" t="str">
        <f>"Nazwa handlowa /
"&amp;C9&amp;" / 
"&amp;D9</f>
        <v>Nazwa handlowa /
Dawka / 
Postać /Opakowanie</v>
      </c>
      <c r="H9" s="47" t="s">
        <v>66</v>
      </c>
      <c r="I9" s="47" t="str">
        <f>B9</f>
        <v>Skład</v>
      </c>
      <c r="J9" s="47" t="s">
        <v>67</v>
      </c>
      <c r="K9" s="47"/>
      <c r="L9" s="47" t="s">
        <v>39</v>
      </c>
      <c r="M9" s="47" t="s">
        <v>40</v>
      </c>
      <c r="N9" s="47" t="s">
        <v>41</v>
      </c>
      <c r="O9" s="47" t="s">
        <v>16</v>
      </c>
    </row>
    <row r="10" spans="1:18" s="1" customFormat="1" ht="54.75" customHeight="1">
      <c r="A10" s="5" t="s">
        <v>1</v>
      </c>
      <c r="B10" s="41" t="s">
        <v>167</v>
      </c>
      <c r="C10" s="38" t="s">
        <v>168</v>
      </c>
      <c r="D10" s="38" t="s">
        <v>170</v>
      </c>
      <c r="E10" s="68">
        <v>2200</v>
      </c>
      <c r="F10" s="5" t="s">
        <v>50</v>
      </c>
      <c r="G10" s="34" t="s">
        <v>76</v>
      </c>
      <c r="H10" s="34"/>
      <c r="I10" s="34"/>
      <c r="J10" s="34"/>
      <c r="K10" s="34"/>
      <c r="L10" s="34"/>
      <c r="M10" s="34" t="str">
        <f>IF(K10=0,"0,00",IF(K10&gt;0,ROUND(E10/K10,2)))</f>
        <v>0,00</v>
      </c>
      <c r="N10" s="34"/>
      <c r="O10" s="36">
        <f>ROUND(L10*ROUND(M10,2),2)</f>
        <v>0</v>
      </c>
      <c r="R10" s="80"/>
    </row>
    <row r="11" spans="1:18" s="16" customFormat="1" ht="54.75" customHeight="1">
      <c r="A11" s="5">
        <v>2</v>
      </c>
      <c r="B11" s="41" t="s">
        <v>167</v>
      </c>
      <c r="C11" s="38" t="s">
        <v>169</v>
      </c>
      <c r="D11" s="38" t="s">
        <v>170</v>
      </c>
      <c r="E11" s="68">
        <v>100</v>
      </c>
      <c r="F11" s="5" t="s">
        <v>50</v>
      </c>
      <c r="G11" s="34" t="s">
        <v>76</v>
      </c>
      <c r="H11" s="34"/>
      <c r="I11" s="34"/>
      <c r="J11" s="34"/>
      <c r="K11" s="74"/>
      <c r="L11" s="34"/>
      <c r="M11" s="34" t="str">
        <f>IF(K11=0,"0,00",IF(K11&gt;0,ROUND(E11/K11,2)))</f>
        <v>0,00</v>
      </c>
      <c r="N11" s="34"/>
      <c r="O11" s="36">
        <f>ROUND(L11*ROUND(M11,2),2)</f>
        <v>0</v>
      </c>
      <c r="R11" s="115"/>
    </row>
    <row r="12" spans="2:18" s="1" customFormat="1" ht="15">
      <c r="B12" s="75"/>
      <c r="C12" s="76"/>
      <c r="D12" s="76"/>
      <c r="E12" s="77"/>
      <c r="G12" s="78"/>
      <c r="H12" s="78"/>
      <c r="I12" s="78"/>
      <c r="J12" s="78"/>
      <c r="L12" s="78"/>
      <c r="M12" s="78"/>
      <c r="N12" s="78"/>
      <c r="O12" s="79"/>
      <c r="R12" s="80"/>
    </row>
    <row r="13" s="153" customFormat="1" ht="15">
      <c r="A13" s="153" t="s">
        <v>70</v>
      </c>
    </row>
    <row r="14" spans="1:7" ht="15" customHeight="1">
      <c r="A14" s="174" t="s">
        <v>89</v>
      </c>
      <c r="B14" s="174"/>
      <c r="C14" s="174"/>
      <c r="D14" s="174"/>
      <c r="E14" s="174"/>
      <c r="F14" s="174"/>
      <c r="G14" s="174"/>
    </row>
    <row r="15" s="173" customFormat="1" ht="15">
      <c r="A15" s="173" t="s">
        <v>813</v>
      </c>
    </row>
  </sheetData>
  <sheetProtection/>
  <mergeCells count="4">
    <mergeCell ref="A13:IV13"/>
    <mergeCell ref="A15:IV15"/>
    <mergeCell ref="H5:I5"/>
    <mergeCell ref="A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49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3.5" customHeight="1">
      <c r="A10" s="44" t="s">
        <v>1</v>
      </c>
      <c r="B10" s="56" t="s">
        <v>552</v>
      </c>
      <c r="C10" s="56" t="s">
        <v>553</v>
      </c>
      <c r="D10" s="56" t="s">
        <v>554</v>
      </c>
      <c r="E10" s="118">
        <v>18000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0.5" customHeight="1">
      <c r="A10" s="44" t="s">
        <v>1</v>
      </c>
      <c r="B10" s="56" t="s">
        <v>555</v>
      </c>
      <c r="C10" s="56" t="s">
        <v>556</v>
      </c>
      <c r="D10" s="56" t="s">
        <v>557</v>
      </c>
      <c r="E10" s="42">
        <v>180</v>
      </c>
      <c r="F10" s="40" t="s">
        <v>884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6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9" width="17.375" style="10" customWidth="1"/>
    <col min="10" max="10" width="23.12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DFP.271.75.2019.EP</v>
      </c>
      <c r="N1" s="27" t="s">
        <v>65</v>
      </c>
      <c r="R1" s="26"/>
      <c r="S1" s="26"/>
    </row>
    <row r="2" ht="15">
      <c r="N2" s="27" t="s">
        <v>69</v>
      </c>
    </row>
    <row r="3" spans="2:16" ht="15">
      <c r="B3" s="19" t="s">
        <v>13</v>
      </c>
      <c r="C3" s="6">
        <v>51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66">
        <f>M11</f>
        <v>0</v>
      </c>
      <c r="I5" s="167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P7" s="10"/>
    </row>
    <row r="8" spans="2:16" ht="15">
      <c r="B8" s="19"/>
      <c r="P8" s="10"/>
    </row>
    <row r="10" spans="1:13" ht="45">
      <c r="A10" s="47" t="s">
        <v>47</v>
      </c>
      <c r="B10" s="47" t="s">
        <v>14</v>
      </c>
      <c r="C10" s="47" t="s">
        <v>783</v>
      </c>
      <c r="D10" s="47" t="s">
        <v>63</v>
      </c>
      <c r="E10" s="47" t="s">
        <v>68</v>
      </c>
      <c r="F10" s="47"/>
      <c r="G10" s="47" t="str">
        <f>"Nazwa handlowa /
"&amp;C10&amp;" / 
"&amp;D10</f>
        <v>Nazwa handlowa /
Do zakupu w dawkach / 
Postać /Opakowanie</v>
      </c>
      <c r="H10" s="47" t="s">
        <v>784</v>
      </c>
      <c r="I10" s="47" t="str">
        <f>B10</f>
        <v>Skład</v>
      </c>
      <c r="J10" s="47" t="s">
        <v>785</v>
      </c>
      <c r="K10" s="47" t="s">
        <v>559</v>
      </c>
      <c r="L10" s="47" t="s">
        <v>792</v>
      </c>
      <c r="M10" s="47" t="s">
        <v>16</v>
      </c>
    </row>
    <row r="11" spans="1:13" ht="45">
      <c r="A11" s="198" t="s">
        <v>1</v>
      </c>
      <c r="B11" s="212" t="s">
        <v>558</v>
      </c>
      <c r="C11" s="121" t="s">
        <v>793</v>
      </c>
      <c r="D11" s="212" t="s">
        <v>891</v>
      </c>
      <c r="E11" s="215">
        <v>12000</v>
      </c>
      <c r="F11" s="203" t="s">
        <v>794</v>
      </c>
      <c r="G11" s="122" t="s">
        <v>885</v>
      </c>
      <c r="H11" s="206"/>
      <c r="I11" s="206"/>
      <c r="J11" s="135" t="s">
        <v>851</v>
      </c>
      <c r="K11" s="206"/>
      <c r="L11" s="123"/>
      <c r="M11" s="209">
        <f>K11*L13</f>
        <v>0</v>
      </c>
    </row>
    <row r="12" spans="1:13" ht="45">
      <c r="A12" s="199"/>
      <c r="B12" s="213"/>
      <c r="C12" s="121" t="s">
        <v>795</v>
      </c>
      <c r="D12" s="213"/>
      <c r="E12" s="216"/>
      <c r="F12" s="203"/>
      <c r="G12" s="122" t="s">
        <v>886</v>
      </c>
      <c r="H12" s="207"/>
      <c r="I12" s="207"/>
      <c r="J12" s="135" t="s">
        <v>852</v>
      </c>
      <c r="K12" s="207"/>
      <c r="L12" s="124"/>
      <c r="M12" s="210"/>
    </row>
    <row r="13" spans="1:13" ht="45">
      <c r="A13" s="199"/>
      <c r="B13" s="213"/>
      <c r="C13" s="121" t="s">
        <v>796</v>
      </c>
      <c r="D13" s="213"/>
      <c r="E13" s="216"/>
      <c r="F13" s="203"/>
      <c r="G13" s="122" t="s">
        <v>887</v>
      </c>
      <c r="H13" s="207"/>
      <c r="I13" s="207"/>
      <c r="J13" s="135" t="s">
        <v>853</v>
      </c>
      <c r="K13" s="207"/>
      <c r="L13" s="124"/>
      <c r="M13" s="210"/>
    </row>
    <row r="14" spans="1:13" ht="45">
      <c r="A14" s="199"/>
      <c r="B14" s="213"/>
      <c r="C14" s="121" t="s">
        <v>797</v>
      </c>
      <c r="D14" s="213"/>
      <c r="E14" s="216"/>
      <c r="F14" s="203"/>
      <c r="G14" s="122" t="s">
        <v>888</v>
      </c>
      <c r="H14" s="207"/>
      <c r="I14" s="207"/>
      <c r="J14" s="135" t="s">
        <v>854</v>
      </c>
      <c r="K14" s="207"/>
      <c r="L14" s="124"/>
      <c r="M14" s="210"/>
    </row>
    <row r="15" spans="1:13" ht="45">
      <c r="A15" s="199"/>
      <c r="B15" s="213"/>
      <c r="C15" s="121" t="s">
        <v>798</v>
      </c>
      <c r="D15" s="213"/>
      <c r="E15" s="216"/>
      <c r="F15" s="203"/>
      <c r="G15" s="122" t="s">
        <v>889</v>
      </c>
      <c r="H15" s="207"/>
      <c r="I15" s="207"/>
      <c r="J15" s="135" t="s">
        <v>855</v>
      </c>
      <c r="K15" s="207"/>
      <c r="L15" s="124"/>
      <c r="M15" s="210"/>
    </row>
    <row r="16" spans="1:13" ht="45">
      <c r="A16" s="200"/>
      <c r="B16" s="214"/>
      <c r="C16" s="125" t="s">
        <v>799</v>
      </c>
      <c r="D16" s="214"/>
      <c r="E16" s="217"/>
      <c r="F16" s="203"/>
      <c r="G16" s="122" t="s">
        <v>890</v>
      </c>
      <c r="H16" s="208"/>
      <c r="I16" s="208"/>
      <c r="J16" s="135" t="s">
        <v>856</v>
      </c>
      <c r="K16" s="208"/>
      <c r="L16" s="126"/>
      <c r="M16" s="211"/>
    </row>
  </sheetData>
  <sheetProtection/>
  <mergeCells count="10">
    <mergeCell ref="K11:K16"/>
    <mergeCell ref="M11:M16"/>
    <mergeCell ref="H5:I5"/>
    <mergeCell ref="A11:A16"/>
    <mergeCell ref="B11:B16"/>
    <mergeCell ref="D11:D16"/>
    <mergeCell ref="E11:E16"/>
    <mergeCell ref="F11:F16"/>
    <mergeCell ref="H11:H16"/>
    <mergeCell ref="I11:I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I13" sqref="I1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SUM(N10:N13)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9.25" customHeight="1">
      <c r="A10" s="44" t="s">
        <v>1</v>
      </c>
      <c r="B10" s="56" t="s">
        <v>560</v>
      </c>
      <c r="C10" s="56" t="s">
        <v>81</v>
      </c>
      <c r="D10" s="56" t="s">
        <v>188</v>
      </c>
      <c r="E10" s="118">
        <v>48600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54" customHeight="1">
      <c r="A11" s="44" t="s">
        <v>2</v>
      </c>
      <c r="B11" s="5" t="s">
        <v>560</v>
      </c>
      <c r="C11" s="5" t="s">
        <v>165</v>
      </c>
      <c r="D11" s="56" t="s">
        <v>188</v>
      </c>
      <c r="E11" s="87">
        <v>1100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1:14" ht="69.75" customHeight="1">
      <c r="A12" s="5" t="s">
        <v>3</v>
      </c>
      <c r="B12" s="41" t="s">
        <v>561</v>
      </c>
      <c r="C12" s="41" t="s">
        <v>368</v>
      </c>
      <c r="D12" s="56" t="s">
        <v>188</v>
      </c>
      <c r="E12" s="119">
        <v>80000</v>
      </c>
      <c r="F12" s="33" t="s">
        <v>50</v>
      </c>
      <c r="G12" s="34" t="s">
        <v>76</v>
      </c>
      <c r="H12" s="5"/>
      <c r="I12" s="5"/>
      <c r="J12" s="5"/>
      <c r="K12" s="5"/>
      <c r="L12" s="34" t="str">
        <f>IF(K12=0,"0,00",IF(K12&gt;0,ROUND(E12/K12,2)))</f>
        <v>0,00</v>
      </c>
      <c r="M12" s="5"/>
      <c r="N12" s="36">
        <f>ROUND(L12*ROUND(M12,2),2)</f>
        <v>0</v>
      </c>
    </row>
    <row r="13" spans="1:14" ht="64.5" customHeight="1">
      <c r="A13" s="44" t="s">
        <v>4</v>
      </c>
      <c r="B13" s="5" t="s">
        <v>561</v>
      </c>
      <c r="C13" s="5" t="s">
        <v>562</v>
      </c>
      <c r="D13" s="5" t="s">
        <v>563</v>
      </c>
      <c r="E13" s="87">
        <v>50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>IF(K13=0,"0,00",IF(K13&gt;0,ROUND(E13/K13,2)))</f>
        <v>0,00</v>
      </c>
      <c r="M13" s="5"/>
      <c r="N13" s="53">
        <f>ROUND(L13*ROUND(M13,2),2)</f>
        <v>0</v>
      </c>
    </row>
    <row r="14" s="152" customFormat="1" ht="15">
      <c r="A14" s="152" t="s">
        <v>428</v>
      </c>
    </row>
  </sheetData>
  <sheetProtection/>
  <mergeCells count="2">
    <mergeCell ref="H5:I5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.75" customHeight="1">
      <c r="A10" s="44" t="s">
        <v>1</v>
      </c>
      <c r="B10" s="56" t="s">
        <v>564</v>
      </c>
      <c r="C10" s="56" t="s">
        <v>565</v>
      </c>
      <c r="D10" s="56" t="s">
        <v>566</v>
      </c>
      <c r="E10" s="42">
        <v>870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0.5" customHeight="1">
      <c r="A10" s="44" t="s">
        <v>1</v>
      </c>
      <c r="B10" s="56" t="s">
        <v>567</v>
      </c>
      <c r="C10" s="56" t="s">
        <v>568</v>
      </c>
      <c r="D10" s="56" t="s">
        <v>465</v>
      </c>
      <c r="E10" s="118">
        <v>82000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0" zoomScaleNormal="87" zoomScaleSheetLayoutView="80" zoomScalePageLayoutView="80" workbookViewId="0" topLeftCell="A1">
      <selection activeCell="Q23" sqref="Q2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8" customHeight="1">
      <c r="A10" s="44" t="s">
        <v>1</v>
      </c>
      <c r="B10" s="56" t="s">
        <v>569</v>
      </c>
      <c r="C10" s="56" t="s">
        <v>571</v>
      </c>
      <c r="D10" s="56" t="s">
        <v>572</v>
      </c>
      <c r="E10" s="42">
        <v>540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73.5" customHeight="1">
      <c r="A11" s="44" t="s">
        <v>2</v>
      </c>
      <c r="B11" s="5" t="s">
        <v>570</v>
      </c>
      <c r="C11" s="5" t="s">
        <v>353</v>
      </c>
      <c r="D11" s="5" t="s">
        <v>572</v>
      </c>
      <c r="E11" s="87">
        <v>300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73" customFormat="1" ht="15">
      <c r="A12" s="173" t="s">
        <v>428</v>
      </c>
    </row>
    <row r="13" s="152" customFormat="1" ht="15">
      <c r="A13" s="152" t="s">
        <v>573</v>
      </c>
    </row>
  </sheetData>
  <sheetProtection/>
  <mergeCells count="3">
    <mergeCell ref="H5:I5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6" zoomScaleNormal="87" zoomScaleSheetLayoutView="86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" customHeight="1">
      <c r="A10" s="44" t="s">
        <v>1</v>
      </c>
      <c r="B10" s="56" t="s">
        <v>574</v>
      </c>
      <c r="C10" s="56" t="s">
        <v>575</v>
      </c>
      <c r="D10" s="56" t="s">
        <v>576</v>
      </c>
      <c r="E10" s="118">
        <v>20000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70" zoomScaleNormal="87" zoomScaleSheetLayoutView="70" zoomScalePageLayoutView="80" workbookViewId="0" topLeftCell="A4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SUM(N10:N12)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104" t="s">
        <v>68</v>
      </c>
      <c r="F9" s="55"/>
      <c r="G9" s="47" t="str">
        <f>"Nazwa handlowa /
"&amp;C9&amp;" / 
"&amp;D9</f>
        <v>Nazwa handlowa /
Dawka / 
Postać/Opakowanie</v>
      </c>
      <c r="H9" s="47" t="s">
        <v>830</v>
      </c>
      <c r="I9" s="47" t="str">
        <f>B9</f>
        <v>Skład</v>
      </c>
      <c r="J9" s="47" t="s">
        <v>831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267" customHeight="1">
      <c r="A10" s="44" t="s">
        <v>1</v>
      </c>
      <c r="B10" s="56" t="s">
        <v>439</v>
      </c>
      <c r="C10" s="56" t="s">
        <v>579</v>
      </c>
      <c r="D10" s="56" t="s">
        <v>578</v>
      </c>
      <c r="E10" s="118">
        <v>6500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175.5" customHeight="1">
      <c r="A11" s="44" t="s">
        <v>2</v>
      </c>
      <c r="B11" s="5" t="s">
        <v>577</v>
      </c>
      <c r="C11" s="5" t="s">
        <v>580</v>
      </c>
      <c r="D11" s="5" t="s">
        <v>582</v>
      </c>
      <c r="E11" s="87">
        <v>8100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1:14" ht="102.75" customHeight="1">
      <c r="A12" s="44" t="s">
        <v>3</v>
      </c>
      <c r="B12" s="41" t="s">
        <v>439</v>
      </c>
      <c r="C12" s="41" t="s">
        <v>581</v>
      </c>
      <c r="D12" s="41" t="s">
        <v>583</v>
      </c>
      <c r="E12" s="119">
        <v>1600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>IF(K12=0,"0,00",IF(K12&gt;0,ROUND(E12/K12,2)))</f>
        <v>0,00</v>
      </c>
      <c r="M12" s="5"/>
      <c r="N12" s="53">
        <f>ROUND(L12*ROUND(M12,2),2)</f>
        <v>0</v>
      </c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5.25" customHeight="1">
      <c r="A10" s="138" t="s">
        <v>1</v>
      </c>
      <c r="B10" s="139" t="s">
        <v>584</v>
      </c>
      <c r="C10" s="139" t="s">
        <v>586</v>
      </c>
      <c r="D10" s="139" t="s">
        <v>587</v>
      </c>
      <c r="E10" s="140">
        <v>600</v>
      </c>
      <c r="F10" s="141" t="s">
        <v>50</v>
      </c>
      <c r="G10" s="142" t="s">
        <v>76</v>
      </c>
      <c r="H10" s="142"/>
      <c r="I10" s="142"/>
      <c r="J10" s="143"/>
      <c r="K10" s="142"/>
      <c r="L10" s="142" t="str">
        <f>IF(K10=0,"0,00",IF(K10&gt;0,ROUND(E10/K10,2)))</f>
        <v>0,00</v>
      </c>
      <c r="M10" s="142"/>
      <c r="N10" s="144">
        <f>ROUND(L10*ROUND(M10,2),2)</f>
        <v>0</v>
      </c>
    </row>
    <row r="11" spans="1:14" ht="76.5" customHeight="1">
      <c r="A11" s="44" t="s">
        <v>2</v>
      </c>
      <c r="B11" s="5" t="s">
        <v>585</v>
      </c>
      <c r="C11" s="5" t="s">
        <v>81</v>
      </c>
      <c r="D11" s="5" t="s">
        <v>587</v>
      </c>
      <c r="E11" s="87">
        <v>400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7"/>
  <sheetViews>
    <sheetView showGridLines="0" view="pageBreakPreview" zoomScale="80" zoomScaleNormal="115" zoomScaleSheetLayoutView="80" zoomScalePageLayoutView="85" workbookViewId="0" topLeftCell="A1">
      <selection activeCell="M36" sqref="M36"/>
    </sheetView>
  </sheetViews>
  <sheetFormatPr defaultColWidth="9.00390625" defaultRowHeight="12.75"/>
  <cols>
    <col min="1" max="1" width="4.75390625" style="10" customWidth="1"/>
    <col min="2" max="2" width="23.375" style="10" customWidth="1"/>
    <col min="3" max="3" width="21.125" style="10" customWidth="1"/>
    <col min="4" max="4" width="25.125" style="10" customWidth="1"/>
    <col min="5" max="5" width="10.0039062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71</v>
      </c>
      <c r="E9" s="54" t="s">
        <v>74</v>
      </c>
      <c r="F9" s="55"/>
      <c r="G9" s="47" t="str">
        <f>"Nazwa handlowa /
"&amp;C9&amp;" / 
"&amp;D9</f>
        <v>Nazwa handlowa /
Dawka / 
Postać/ 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56.25" customHeight="1">
      <c r="A10" s="38">
        <v>1</v>
      </c>
      <c r="B10" s="38" t="s">
        <v>171</v>
      </c>
      <c r="C10" s="38" t="s">
        <v>172</v>
      </c>
      <c r="D10" s="38" t="s">
        <v>173</v>
      </c>
      <c r="E10" s="60">
        <v>270</v>
      </c>
      <c r="F10" s="5" t="s">
        <v>50</v>
      </c>
      <c r="G10" s="34" t="s">
        <v>76</v>
      </c>
      <c r="H10" s="34"/>
      <c r="I10" s="34"/>
      <c r="J10" s="35"/>
      <c r="K10" s="34"/>
      <c r="L10" s="34"/>
      <c r="M10" s="34"/>
      <c r="N10" s="36">
        <f>ROUND(L10*ROUND(M10,2),2)</f>
        <v>0</v>
      </c>
    </row>
    <row r="11" spans="1:8" ht="27" customHeight="1">
      <c r="A11" s="175"/>
      <c r="B11" s="175"/>
      <c r="C11" s="175"/>
      <c r="D11" s="175"/>
      <c r="E11" s="175"/>
      <c r="F11" s="175"/>
      <c r="G11" s="175"/>
      <c r="H11" s="175"/>
    </row>
    <row r="12" spans="1:8" ht="18.75" customHeight="1">
      <c r="A12" s="152" t="s">
        <v>70</v>
      </c>
      <c r="B12" s="152"/>
      <c r="C12" s="152"/>
      <c r="D12" s="152"/>
      <c r="E12" s="152"/>
      <c r="F12" s="152"/>
      <c r="G12" s="152"/>
      <c r="H12" s="152"/>
    </row>
    <row r="13" s="173" customFormat="1" ht="15">
      <c r="A13" s="173" t="s">
        <v>815</v>
      </c>
    </row>
    <row r="14" spans="1:5" ht="15">
      <c r="A14" s="152"/>
      <c r="B14" s="176"/>
      <c r="C14" s="176"/>
      <c r="E14" s="4"/>
    </row>
    <row r="15" ht="15">
      <c r="E15" s="61"/>
    </row>
    <row r="16" ht="15">
      <c r="E16" s="62"/>
    </row>
    <row r="17" ht="15">
      <c r="E17" s="4"/>
    </row>
  </sheetData>
  <sheetProtection/>
  <mergeCells count="5">
    <mergeCell ref="H5:I5"/>
    <mergeCell ref="A12:H12"/>
    <mergeCell ref="A11:H11"/>
    <mergeCell ref="A14:C14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66"/>
  <sheetViews>
    <sheetView showGridLines="0" view="pageBreakPreview" zoomScale="80" zoomScaleNormal="87" zoomScaleSheetLayoutView="80" zoomScalePageLayoutView="80" workbookViewId="0" topLeftCell="A58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8" width="20.125" style="10" customWidth="1"/>
    <col min="9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59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100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833</v>
      </c>
      <c r="I9" s="47" t="str">
        <f>B9</f>
        <v>Skład</v>
      </c>
      <c r="J9" s="47" t="s">
        <v>832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" customHeight="1">
      <c r="A10" s="44" t="s">
        <v>1</v>
      </c>
      <c r="B10" s="56" t="s">
        <v>588</v>
      </c>
      <c r="C10" s="56" t="s">
        <v>626</v>
      </c>
      <c r="D10" s="56" t="s">
        <v>655</v>
      </c>
      <c r="E10" s="42">
        <v>200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0" customHeight="1">
      <c r="A11" s="44" t="s">
        <v>2</v>
      </c>
      <c r="B11" s="5" t="s">
        <v>589</v>
      </c>
      <c r="C11" s="5" t="s">
        <v>627</v>
      </c>
      <c r="D11" s="5" t="s">
        <v>656</v>
      </c>
      <c r="E11" s="87">
        <v>2600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62">IF(K11=0,"0,00",IF(K11&gt;0,ROUND(E11/K11,2)))</f>
        <v>0,00</v>
      </c>
      <c r="M11" s="5"/>
      <c r="N11" s="53">
        <f aca="true" t="shared" si="1" ref="N11:N62">ROUND(L11*ROUND(M11,2),2)</f>
        <v>0</v>
      </c>
    </row>
    <row r="12" spans="1:14" ht="75" customHeight="1">
      <c r="A12" s="5" t="s">
        <v>3</v>
      </c>
      <c r="B12" s="41" t="s">
        <v>590</v>
      </c>
      <c r="C12" s="41" t="s">
        <v>184</v>
      </c>
      <c r="D12" s="41" t="s">
        <v>657</v>
      </c>
      <c r="E12" s="97">
        <v>400</v>
      </c>
      <c r="F12" s="5" t="s">
        <v>50</v>
      </c>
      <c r="G12" s="34" t="s">
        <v>76</v>
      </c>
      <c r="H12" s="5"/>
      <c r="I12" s="5"/>
      <c r="J12" s="5"/>
      <c r="K12" s="5"/>
      <c r="L12" s="34" t="str">
        <f t="shared" si="0"/>
        <v>0,00</v>
      </c>
      <c r="M12" s="5"/>
      <c r="N12" s="36">
        <f t="shared" si="1"/>
        <v>0</v>
      </c>
    </row>
    <row r="13" spans="1:14" ht="76.5" customHeight="1">
      <c r="A13" s="44" t="s">
        <v>4</v>
      </c>
      <c r="B13" s="5" t="s">
        <v>591</v>
      </c>
      <c r="C13" s="5" t="s">
        <v>628</v>
      </c>
      <c r="D13" s="5" t="s">
        <v>658</v>
      </c>
      <c r="E13" s="87">
        <v>7200</v>
      </c>
      <c r="F13" s="44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81" customHeight="1">
      <c r="A14" s="44" t="s">
        <v>42</v>
      </c>
      <c r="B14" s="5" t="s">
        <v>592</v>
      </c>
      <c r="C14" s="5" t="s">
        <v>629</v>
      </c>
      <c r="D14" s="5" t="s">
        <v>374</v>
      </c>
      <c r="E14" s="87">
        <v>6000</v>
      </c>
      <c r="F14" s="44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74.25" customHeight="1">
      <c r="A15" s="44" t="s">
        <v>49</v>
      </c>
      <c r="B15" s="5" t="s">
        <v>593</v>
      </c>
      <c r="C15" s="5" t="s">
        <v>164</v>
      </c>
      <c r="D15" s="5" t="s">
        <v>374</v>
      </c>
      <c r="E15" s="87">
        <v>5400</v>
      </c>
      <c r="F15" s="44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74.25" customHeight="1">
      <c r="A16" s="44" t="s">
        <v>5</v>
      </c>
      <c r="B16" s="5" t="s">
        <v>594</v>
      </c>
      <c r="C16" s="5" t="s">
        <v>353</v>
      </c>
      <c r="D16" s="5" t="s">
        <v>188</v>
      </c>
      <c r="E16" s="87">
        <v>5000</v>
      </c>
      <c r="F16" s="44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spans="1:14" ht="75" customHeight="1">
      <c r="A17" s="44" t="s">
        <v>6</v>
      </c>
      <c r="B17" s="5" t="s">
        <v>595</v>
      </c>
      <c r="C17" s="5" t="s">
        <v>81</v>
      </c>
      <c r="D17" s="5" t="s">
        <v>188</v>
      </c>
      <c r="E17" s="87">
        <v>450</v>
      </c>
      <c r="F17" s="44" t="s">
        <v>50</v>
      </c>
      <c r="G17" s="51" t="s">
        <v>76</v>
      </c>
      <c r="H17" s="5"/>
      <c r="I17" s="5"/>
      <c r="J17" s="5"/>
      <c r="K17" s="5"/>
      <c r="L17" s="51" t="str">
        <f t="shared" si="0"/>
        <v>0,00</v>
      </c>
      <c r="M17" s="5"/>
      <c r="N17" s="53">
        <f t="shared" si="1"/>
        <v>0</v>
      </c>
    </row>
    <row r="18" spans="1:14" ht="75" customHeight="1">
      <c r="A18" s="44" t="s">
        <v>19</v>
      </c>
      <c r="B18" s="5" t="s">
        <v>596</v>
      </c>
      <c r="C18" s="5" t="s">
        <v>630</v>
      </c>
      <c r="D18" s="5" t="s">
        <v>659</v>
      </c>
      <c r="E18" s="87">
        <v>150</v>
      </c>
      <c r="F18" s="44" t="s">
        <v>50</v>
      </c>
      <c r="G18" s="51" t="s">
        <v>76</v>
      </c>
      <c r="H18" s="5"/>
      <c r="I18" s="5"/>
      <c r="J18" s="5"/>
      <c r="K18" s="5"/>
      <c r="L18" s="51" t="str">
        <f t="shared" si="0"/>
        <v>0,00</v>
      </c>
      <c r="M18" s="5"/>
      <c r="N18" s="53">
        <f t="shared" si="1"/>
        <v>0</v>
      </c>
    </row>
    <row r="19" spans="1:14" ht="90" customHeight="1">
      <c r="A19" s="44" t="s">
        <v>48</v>
      </c>
      <c r="B19" s="5" t="s">
        <v>597</v>
      </c>
      <c r="C19" s="5" t="s">
        <v>631</v>
      </c>
      <c r="D19" s="5" t="s">
        <v>660</v>
      </c>
      <c r="E19" s="87">
        <v>550</v>
      </c>
      <c r="F19" s="44" t="s">
        <v>50</v>
      </c>
      <c r="G19" s="51" t="s">
        <v>76</v>
      </c>
      <c r="H19" s="5"/>
      <c r="I19" s="5"/>
      <c r="J19" s="5"/>
      <c r="K19" s="5"/>
      <c r="L19" s="51" t="str">
        <f t="shared" si="0"/>
        <v>0,00</v>
      </c>
      <c r="M19" s="5"/>
      <c r="N19" s="53">
        <f t="shared" si="1"/>
        <v>0</v>
      </c>
    </row>
    <row r="20" spans="1:14" ht="61.5" customHeight="1">
      <c r="A20" s="44" t="s">
        <v>225</v>
      </c>
      <c r="B20" s="5" t="s">
        <v>585</v>
      </c>
      <c r="C20" s="5" t="s">
        <v>632</v>
      </c>
      <c r="D20" s="5" t="s">
        <v>661</v>
      </c>
      <c r="E20" s="87">
        <v>600</v>
      </c>
      <c r="F20" s="44" t="s">
        <v>50</v>
      </c>
      <c r="G20" s="51" t="s">
        <v>76</v>
      </c>
      <c r="H20" s="5"/>
      <c r="I20" s="5"/>
      <c r="J20" s="5"/>
      <c r="K20" s="5"/>
      <c r="L20" s="51" t="str">
        <f t="shared" si="0"/>
        <v>0,00</v>
      </c>
      <c r="M20" s="5"/>
      <c r="N20" s="53">
        <f t="shared" si="1"/>
        <v>0</v>
      </c>
    </row>
    <row r="21" spans="1:14" ht="61.5" customHeight="1">
      <c r="A21" s="44" t="s">
        <v>226</v>
      </c>
      <c r="B21" s="5" t="s">
        <v>598</v>
      </c>
      <c r="C21" s="5" t="s">
        <v>633</v>
      </c>
      <c r="D21" s="5" t="s">
        <v>188</v>
      </c>
      <c r="E21" s="87">
        <v>10800</v>
      </c>
      <c r="F21" s="44" t="s">
        <v>50</v>
      </c>
      <c r="G21" s="51" t="s">
        <v>76</v>
      </c>
      <c r="H21" s="5"/>
      <c r="I21" s="5"/>
      <c r="J21" s="5"/>
      <c r="K21" s="5"/>
      <c r="L21" s="51" t="str">
        <f t="shared" si="0"/>
        <v>0,00</v>
      </c>
      <c r="M21" s="5"/>
      <c r="N21" s="53">
        <f t="shared" si="1"/>
        <v>0</v>
      </c>
    </row>
    <row r="22" spans="1:14" ht="73.5" customHeight="1">
      <c r="A22" s="44" t="s">
        <v>227</v>
      </c>
      <c r="B22" s="5" t="s">
        <v>599</v>
      </c>
      <c r="C22" s="5" t="s">
        <v>73</v>
      </c>
      <c r="D22" s="5" t="s">
        <v>662</v>
      </c>
      <c r="E22" s="87">
        <v>400</v>
      </c>
      <c r="F22" s="44" t="s">
        <v>50</v>
      </c>
      <c r="G22" s="51" t="s">
        <v>76</v>
      </c>
      <c r="H22" s="5"/>
      <c r="I22" s="5"/>
      <c r="J22" s="5"/>
      <c r="K22" s="5"/>
      <c r="L22" s="51" t="str">
        <f t="shared" si="0"/>
        <v>0,00</v>
      </c>
      <c r="M22" s="5"/>
      <c r="N22" s="53">
        <f t="shared" si="1"/>
        <v>0</v>
      </c>
    </row>
    <row r="23" spans="1:14" ht="74.25" customHeight="1">
      <c r="A23" s="44" t="s">
        <v>228</v>
      </c>
      <c r="B23" s="5" t="s">
        <v>599</v>
      </c>
      <c r="C23" s="5" t="s">
        <v>175</v>
      </c>
      <c r="D23" s="5" t="s">
        <v>662</v>
      </c>
      <c r="E23" s="87">
        <v>8500</v>
      </c>
      <c r="F23" s="44" t="s">
        <v>50</v>
      </c>
      <c r="G23" s="51" t="s">
        <v>76</v>
      </c>
      <c r="H23" s="5"/>
      <c r="I23" s="5"/>
      <c r="J23" s="5"/>
      <c r="K23" s="5"/>
      <c r="L23" s="51" t="str">
        <f t="shared" si="0"/>
        <v>0,00</v>
      </c>
      <c r="M23" s="5"/>
      <c r="N23" s="53">
        <f t="shared" si="1"/>
        <v>0</v>
      </c>
    </row>
    <row r="24" spans="1:14" ht="74.25" customHeight="1">
      <c r="A24" s="44" t="s">
        <v>229</v>
      </c>
      <c r="B24" s="5" t="s">
        <v>859</v>
      </c>
      <c r="C24" s="5" t="s">
        <v>634</v>
      </c>
      <c r="D24" s="5" t="s">
        <v>663</v>
      </c>
      <c r="E24" s="87">
        <v>100</v>
      </c>
      <c r="F24" s="44" t="s">
        <v>50</v>
      </c>
      <c r="G24" s="51" t="s">
        <v>76</v>
      </c>
      <c r="H24" s="5"/>
      <c r="I24" s="5"/>
      <c r="J24" s="5"/>
      <c r="K24" s="5"/>
      <c r="L24" s="51" t="str">
        <f t="shared" si="0"/>
        <v>0,00</v>
      </c>
      <c r="M24" s="5"/>
      <c r="N24" s="53">
        <f t="shared" si="1"/>
        <v>0</v>
      </c>
    </row>
    <row r="25" spans="1:14" ht="74.25" customHeight="1">
      <c r="A25" s="44" t="s">
        <v>230</v>
      </c>
      <c r="B25" s="5" t="s">
        <v>859</v>
      </c>
      <c r="C25" s="5" t="s">
        <v>635</v>
      </c>
      <c r="D25" s="5" t="s">
        <v>664</v>
      </c>
      <c r="E25" s="87">
        <v>750</v>
      </c>
      <c r="F25" s="44" t="s">
        <v>50</v>
      </c>
      <c r="G25" s="51" t="s">
        <v>76</v>
      </c>
      <c r="H25" s="5"/>
      <c r="I25" s="5"/>
      <c r="J25" s="5"/>
      <c r="K25" s="5"/>
      <c r="L25" s="51" t="str">
        <f t="shared" si="0"/>
        <v>0,00</v>
      </c>
      <c r="M25" s="5"/>
      <c r="N25" s="53">
        <f t="shared" si="1"/>
        <v>0</v>
      </c>
    </row>
    <row r="26" spans="1:14" ht="134.25" customHeight="1">
      <c r="A26" s="44" t="s">
        <v>231</v>
      </c>
      <c r="B26" s="5" t="s">
        <v>600</v>
      </c>
      <c r="C26" s="5" t="s">
        <v>636</v>
      </c>
      <c r="D26" s="5" t="s">
        <v>665</v>
      </c>
      <c r="E26" s="87">
        <v>200</v>
      </c>
      <c r="F26" s="44" t="s">
        <v>50</v>
      </c>
      <c r="G26" s="51" t="s">
        <v>76</v>
      </c>
      <c r="H26" s="5"/>
      <c r="I26" s="5"/>
      <c r="J26" s="5"/>
      <c r="K26" s="5"/>
      <c r="L26" s="51" t="str">
        <f t="shared" si="0"/>
        <v>0,00</v>
      </c>
      <c r="M26" s="5"/>
      <c r="N26" s="53">
        <f t="shared" si="1"/>
        <v>0</v>
      </c>
    </row>
    <row r="27" spans="1:14" ht="76.5" customHeight="1">
      <c r="A27" s="44" t="s">
        <v>232</v>
      </c>
      <c r="B27" s="5" t="s">
        <v>310</v>
      </c>
      <c r="C27" s="5" t="s">
        <v>637</v>
      </c>
      <c r="D27" s="5" t="s">
        <v>666</v>
      </c>
      <c r="E27" s="87">
        <v>60</v>
      </c>
      <c r="F27" s="44" t="s">
        <v>50</v>
      </c>
      <c r="G27" s="51" t="s">
        <v>76</v>
      </c>
      <c r="H27" s="5"/>
      <c r="I27" s="5"/>
      <c r="J27" s="5"/>
      <c r="K27" s="5"/>
      <c r="L27" s="51" t="str">
        <f t="shared" si="0"/>
        <v>0,00</v>
      </c>
      <c r="M27" s="5"/>
      <c r="N27" s="53">
        <f t="shared" si="1"/>
        <v>0</v>
      </c>
    </row>
    <row r="28" spans="1:14" ht="75.75" customHeight="1">
      <c r="A28" s="44" t="s">
        <v>233</v>
      </c>
      <c r="B28" s="5" t="s">
        <v>601</v>
      </c>
      <c r="C28" s="5" t="s">
        <v>638</v>
      </c>
      <c r="D28" s="5" t="s">
        <v>667</v>
      </c>
      <c r="E28" s="87">
        <v>500</v>
      </c>
      <c r="F28" s="44" t="s">
        <v>50</v>
      </c>
      <c r="G28" s="51" t="s">
        <v>76</v>
      </c>
      <c r="H28" s="5"/>
      <c r="I28" s="5"/>
      <c r="J28" s="5"/>
      <c r="K28" s="5"/>
      <c r="L28" s="51" t="str">
        <f t="shared" si="0"/>
        <v>0,00</v>
      </c>
      <c r="M28" s="5"/>
      <c r="N28" s="53">
        <f t="shared" si="1"/>
        <v>0</v>
      </c>
    </row>
    <row r="29" spans="1:14" ht="75" customHeight="1">
      <c r="A29" s="44" t="s">
        <v>234</v>
      </c>
      <c r="B29" s="5" t="s">
        <v>860</v>
      </c>
      <c r="C29" s="5" t="s">
        <v>81</v>
      </c>
      <c r="D29" s="5" t="s">
        <v>657</v>
      </c>
      <c r="E29" s="87">
        <v>25200</v>
      </c>
      <c r="F29" s="44" t="s">
        <v>50</v>
      </c>
      <c r="G29" s="51" t="s">
        <v>76</v>
      </c>
      <c r="H29" s="5"/>
      <c r="I29" s="5"/>
      <c r="J29" s="5"/>
      <c r="K29" s="5"/>
      <c r="L29" s="51" t="str">
        <f t="shared" si="0"/>
        <v>0,00</v>
      </c>
      <c r="M29" s="5"/>
      <c r="N29" s="53">
        <f t="shared" si="1"/>
        <v>0</v>
      </c>
    </row>
    <row r="30" spans="1:14" ht="77.25" customHeight="1">
      <c r="A30" s="44" t="s">
        <v>235</v>
      </c>
      <c r="B30" s="5" t="s">
        <v>861</v>
      </c>
      <c r="C30" s="5" t="s">
        <v>335</v>
      </c>
      <c r="D30" s="5" t="s">
        <v>657</v>
      </c>
      <c r="E30" s="87">
        <v>27000</v>
      </c>
      <c r="F30" s="44" t="s">
        <v>50</v>
      </c>
      <c r="G30" s="51" t="s">
        <v>76</v>
      </c>
      <c r="H30" s="5"/>
      <c r="I30" s="5"/>
      <c r="J30" s="5"/>
      <c r="K30" s="5"/>
      <c r="L30" s="51" t="str">
        <f t="shared" si="0"/>
        <v>0,00</v>
      </c>
      <c r="M30" s="5"/>
      <c r="N30" s="53">
        <f t="shared" si="1"/>
        <v>0</v>
      </c>
    </row>
    <row r="31" spans="1:14" ht="78" customHeight="1">
      <c r="A31" s="44" t="s">
        <v>236</v>
      </c>
      <c r="B31" s="5" t="s">
        <v>602</v>
      </c>
      <c r="C31" s="5" t="s">
        <v>460</v>
      </c>
      <c r="D31" s="5" t="s">
        <v>657</v>
      </c>
      <c r="E31" s="87">
        <v>34000</v>
      </c>
      <c r="F31" s="44" t="s">
        <v>50</v>
      </c>
      <c r="G31" s="51" t="s">
        <v>76</v>
      </c>
      <c r="H31" s="5"/>
      <c r="I31" s="5"/>
      <c r="J31" s="5"/>
      <c r="K31" s="5"/>
      <c r="L31" s="51" t="str">
        <f t="shared" si="0"/>
        <v>0,00</v>
      </c>
      <c r="M31" s="5"/>
      <c r="N31" s="53">
        <f t="shared" si="1"/>
        <v>0</v>
      </c>
    </row>
    <row r="32" spans="1:14" ht="75" customHeight="1">
      <c r="A32" s="44" t="s">
        <v>237</v>
      </c>
      <c r="B32" s="5" t="s">
        <v>603</v>
      </c>
      <c r="C32" s="5" t="s">
        <v>81</v>
      </c>
      <c r="D32" s="5" t="s">
        <v>374</v>
      </c>
      <c r="E32" s="87">
        <v>15400</v>
      </c>
      <c r="F32" s="44" t="s">
        <v>50</v>
      </c>
      <c r="G32" s="51" t="s">
        <v>76</v>
      </c>
      <c r="H32" s="5"/>
      <c r="I32" s="5"/>
      <c r="J32" s="5"/>
      <c r="K32" s="5"/>
      <c r="L32" s="51" t="str">
        <f t="shared" si="0"/>
        <v>0,00</v>
      </c>
      <c r="M32" s="5"/>
      <c r="N32" s="53">
        <f t="shared" si="1"/>
        <v>0</v>
      </c>
    </row>
    <row r="33" spans="1:14" ht="73.5" customHeight="1">
      <c r="A33" s="44" t="s">
        <v>238</v>
      </c>
      <c r="B33" s="5" t="s">
        <v>603</v>
      </c>
      <c r="C33" s="5" t="s">
        <v>192</v>
      </c>
      <c r="D33" s="5" t="s">
        <v>374</v>
      </c>
      <c r="E33" s="87">
        <v>3080</v>
      </c>
      <c r="F33" s="44" t="s">
        <v>50</v>
      </c>
      <c r="G33" s="51" t="s">
        <v>76</v>
      </c>
      <c r="H33" s="5"/>
      <c r="I33" s="5"/>
      <c r="J33" s="5"/>
      <c r="K33" s="5"/>
      <c r="L33" s="51" t="str">
        <f t="shared" si="0"/>
        <v>0,00</v>
      </c>
      <c r="M33" s="5"/>
      <c r="N33" s="53">
        <f t="shared" si="1"/>
        <v>0</v>
      </c>
    </row>
    <row r="34" spans="1:14" ht="72.75" customHeight="1">
      <c r="A34" s="44" t="s">
        <v>239</v>
      </c>
      <c r="B34" s="5" t="s">
        <v>604</v>
      </c>
      <c r="C34" s="5">
        <v>0.05</v>
      </c>
      <c r="D34" s="5" t="s">
        <v>668</v>
      </c>
      <c r="E34" s="87">
        <v>100</v>
      </c>
      <c r="F34" s="44" t="s">
        <v>50</v>
      </c>
      <c r="G34" s="51" t="s">
        <v>76</v>
      </c>
      <c r="H34" s="5"/>
      <c r="I34" s="5"/>
      <c r="J34" s="5"/>
      <c r="K34" s="5"/>
      <c r="L34" s="51" t="str">
        <f t="shared" si="0"/>
        <v>0,00</v>
      </c>
      <c r="M34" s="5"/>
      <c r="N34" s="53">
        <f t="shared" si="1"/>
        <v>0</v>
      </c>
    </row>
    <row r="35" spans="1:14" ht="75" customHeight="1">
      <c r="A35" s="44" t="s">
        <v>240</v>
      </c>
      <c r="B35" s="5" t="s">
        <v>605</v>
      </c>
      <c r="C35" s="5" t="s">
        <v>354</v>
      </c>
      <c r="D35" s="5" t="s">
        <v>188</v>
      </c>
      <c r="E35" s="87">
        <v>150</v>
      </c>
      <c r="F35" s="44" t="s">
        <v>50</v>
      </c>
      <c r="G35" s="51" t="s">
        <v>76</v>
      </c>
      <c r="H35" s="5"/>
      <c r="I35" s="5"/>
      <c r="J35" s="5"/>
      <c r="K35" s="5"/>
      <c r="L35" s="51" t="str">
        <f t="shared" si="0"/>
        <v>0,00</v>
      </c>
      <c r="M35" s="5"/>
      <c r="N35" s="53">
        <f t="shared" si="1"/>
        <v>0</v>
      </c>
    </row>
    <row r="36" spans="1:14" ht="74.25" customHeight="1">
      <c r="A36" s="44" t="s">
        <v>241</v>
      </c>
      <c r="B36" s="5" t="s">
        <v>857</v>
      </c>
      <c r="C36" s="5" t="s">
        <v>639</v>
      </c>
      <c r="D36" s="5" t="s">
        <v>188</v>
      </c>
      <c r="E36" s="87">
        <v>980</v>
      </c>
      <c r="F36" s="44" t="s">
        <v>50</v>
      </c>
      <c r="G36" s="51" t="s">
        <v>76</v>
      </c>
      <c r="H36" s="5"/>
      <c r="I36" s="5"/>
      <c r="J36" s="5"/>
      <c r="K36" s="5"/>
      <c r="L36" s="51" t="str">
        <f t="shared" si="0"/>
        <v>0,00</v>
      </c>
      <c r="M36" s="5"/>
      <c r="N36" s="53">
        <f t="shared" si="1"/>
        <v>0</v>
      </c>
    </row>
    <row r="37" spans="1:14" ht="75" customHeight="1">
      <c r="A37" s="44" t="s">
        <v>242</v>
      </c>
      <c r="B37" s="5" t="s">
        <v>857</v>
      </c>
      <c r="C37" s="5" t="s">
        <v>858</v>
      </c>
      <c r="D37" s="5" t="s">
        <v>188</v>
      </c>
      <c r="E37" s="87">
        <v>980</v>
      </c>
      <c r="F37" s="44" t="s">
        <v>50</v>
      </c>
      <c r="G37" s="51" t="s">
        <v>76</v>
      </c>
      <c r="H37" s="5"/>
      <c r="I37" s="5"/>
      <c r="J37" s="5"/>
      <c r="K37" s="5"/>
      <c r="L37" s="51" t="str">
        <f t="shared" si="0"/>
        <v>0,00</v>
      </c>
      <c r="M37" s="5"/>
      <c r="N37" s="53">
        <f t="shared" si="1"/>
        <v>0</v>
      </c>
    </row>
    <row r="38" spans="1:14" ht="77.25" customHeight="1">
      <c r="A38" s="44" t="s">
        <v>243</v>
      </c>
      <c r="B38" s="5" t="s">
        <v>606</v>
      </c>
      <c r="C38" s="5" t="s">
        <v>640</v>
      </c>
      <c r="D38" s="5" t="s">
        <v>669</v>
      </c>
      <c r="E38" s="87">
        <v>1800</v>
      </c>
      <c r="F38" s="44" t="s">
        <v>50</v>
      </c>
      <c r="G38" s="51" t="s">
        <v>76</v>
      </c>
      <c r="H38" s="5"/>
      <c r="I38" s="5"/>
      <c r="J38" s="5"/>
      <c r="K38" s="5"/>
      <c r="L38" s="51" t="str">
        <f t="shared" si="0"/>
        <v>0,00</v>
      </c>
      <c r="M38" s="5"/>
      <c r="N38" s="53">
        <f t="shared" si="1"/>
        <v>0</v>
      </c>
    </row>
    <row r="39" spans="1:14" ht="73.5" customHeight="1">
      <c r="A39" s="44" t="s">
        <v>244</v>
      </c>
      <c r="B39" s="5" t="s">
        <v>607</v>
      </c>
      <c r="C39" s="5" t="s">
        <v>641</v>
      </c>
      <c r="D39" s="5" t="s">
        <v>670</v>
      </c>
      <c r="E39" s="87">
        <v>30</v>
      </c>
      <c r="F39" s="44" t="s">
        <v>50</v>
      </c>
      <c r="G39" s="51" t="s">
        <v>76</v>
      </c>
      <c r="H39" s="5"/>
      <c r="I39" s="5"/>
      <c r="J39" s="5"/>
      <c r="K39" s="5"/>
      <c r="L39" s="51" t="str">
        <f t="shared" si="0"/>
        <v>0,00</v>
      </c>
      <c r="M39" s="5"/>
      <c r="N39" s="53">
        <f t="shared" si="1"/>
        <v>0</v>
      </c>
    </row>
    <row r="40" spans="1:14" ht="119.25" customHeight="1">
      <c r="A40" s="44" t="s">
        <v>245</v>
      </c>
      <c r="B40" s="5" t="s">
        <v>608</v>
      </c>
      <c r="C40" s="5" t="s">
        <v>642</v>
      </c>
      <c r="D40" s="5" t="s">
        <v>671</v>
      </c>
      <c r="E40" s="87">
        <v>250</v>
      </c>
      <c r="F40" s="44" t="s">
        <v>50</v>
      </c>
      <c r="G40" s="51" t="s">
        <v>76</v>
      </c>
      <c r="H40" s="5"/>
      <c r="I40" s="5"/>
      <c r="J40" s="5"/>
      <c r="K40" s="5"/>
      <c r="L40" s="51" t="str">
        <f t="shared" si="0"/>
        <v>0,00</v>
      </c>
      <c r="M40" s="5"/>
      <c r="N40" s="53">
        <f t="shared" si="1"/>
        <v>0</v>
      </c>
    </row>
    <row r="41" spans="1:14" ht="75.75" customHeight="1">
      <c r="A41" s="44" t="s">
        <v>246</v>
      </c>
      <c r="B41" s="5" t="s">
        <v>609</v>
      </c>
      <c r="C41" s="5" t="s">
        <v>643</v>
      </c>
      <c r="D41" s="5" t="s">
        <v>188</v>
      </c>
      <c r="E41" s="87">
        <v>36000</v>
      </c>
      <c r="F41" s="44" t="s">
        <v>50</v>
      </c>
      <c r="G41" s="51" t="s">
        <v>76</v>
      </c>
      <c r="H41" s="5"/>
      <c r="I41" s="5"/>
      <c r="J41" s="5"/>
      <c r="K41" s="5"/>
      <c r="L41" s="51" t="str">
        <f t="shared" si="0"/>
        <v>0,00</v>
      </c>
      <c r="M41" s="5"/>
      <c r="N41" s="53">
        <f t="shared" si="1"/>
        <v>0</v>
      </c>
    </row>
    <row r="42" spans="1:14" ht="74.25" customHeight="1">
      <c r="A42" s="44" t="s">
        <v>247</v>
      </c>
      <c r="B42" s="5" t="s">
        <v>610</v>
      </c>
      <c r="C42" s="5" t="s">
        <v>644</v>
      </c>
      <c r="D42" s="5" t="s">
        <v>188</v>
      </c>
      <c r="E42" s="87">
        <v>9300</v>
      </c>
      <c r="F42" s="44" t="s">
        <v>50</v>
      </c>
      <c r="G42" s="51" t="s">
        <v>76</v>
      </c>
      <c r="H42" s="5"/>
      <c r="I42" s="5"/>
      <c r="J42" s="5"/>
      <c r="K42" s="5"/>
      <c r="L42" s="51" t="str">
        <f t="shared" si="0"/>
        <v>0,00</v>
      </c>
      <c r="M42" s="5"/>
      <c r="N42" s="53">
        <f t="shared" si="1"/>
        <v>0</v>
      </c>
    </row>
    <row r="43" spans="1:14" ht="73.5" customHeight="1">
      <c r="A43" s="44" t="s">
        <v>248</v>
      </c>
      <c r="B43" s="5" t="s">
        <v>611</v>
      </c>
      <c r="C43" s="5" t="s">
        <v>645</v>
      </c>
      <c r="D43" s="5" t="s">
        <v>672</v>
      </c>
      <c r="E43" s="87">
        <v>40</v>
      </c>
      <c r="F43" s="44" t="s">
        <v>50</v>
      </c>
      <c r="G43" s="51" t="s">
        <v>76</v>
      </c>
      <c r="H43" s="5"/>
      <c r="I43" s="5"/>
      <c r="J43" s="5"/>
      <c r="K43" s="5"/>
      <c r="L43" s="51" t="str">
        <f t="shared" si="0"/>
        <v>0,00</v>
      </c>
      <c r="M43" s="5"/>
      <c r="N43" s="53">
        <f t="shared" si="1"/>
        <v>0</v>
      </c>
    </row>
    <row r="44" spans="1:14" ht="74.25" customHeight="1">
      <c r="A44" s="44" t="s">
        <v>249</v>
      </c>
      <c r="B44" s="5" t="s">
        <v>612</v>
      </c>
      <c r="C44" s="5" t="s">
        <v>342</v>
      </c>
      <c r="D44" s="5" t="s">
        <v>188</v>
      </c>
      <c r="E44" s="87">
        <v>1600</v>
      </c>
      <c r="F44" s="44" t="s">
        <v>50</v>
      </c>
      <c r="G44" s="51" t="s">
        <v>76</v>
      </c>
      <c r="H44" s="5"/>
      <c r="I44" s="5"/>
      <c r="J44" s="5"/>
      <c r="K44" s="5"/>
      <c r="L44" s="51" t="str">
        <f t="shared" si="0"/>
        <v>0,00</v>
      </c>
      <c r="M44" s="5"/>
      <c r="N44" s="53">
        <f t="shared" si="1"/>
        <v>0</v>
      </c>
    </row>
    <row r="45" spans="1:14" ht="75" customHeight="1">
      <c r="A45" s="44" t="s">
        <v>250</v>
      </c>
      <c r="B45" s="5" t="s">
        <v>613</v>
      </c>
      <c r="C45" s="5" t="s">
        <v>348</v>
      </c>
      <c r="D45" s="5" t="s">
        <v>188</v>
      </c>
      <c r="E45" s="87">
        <v>2100</v>
      </c>
      <c r="F45" s="44" t="s">
        <v>50</v>
      </c>
      <c r="G45" s="51" t="s">
        <v>76</v>
      </c>
      <c r="H45" s="5"/>
      <c r="I45" s="5"/>
      <c r="J45" s="5"/>
      <c r="K45" s="5"/>
      <c r="L45" s="51" t="str">
        <f t="shared" si="0"/>
        <v>0,00</v>
      </c>
      <c r="M45" s="5"/>
      <c r="N45" s="53">
        <f t="shared" si="1"/>
        <v>0</v>
      </c>
    </row>
    <row r="46" spans="1:14" ht="74.25" customHeight="1">
      <c r="A46" s="44" t="s">
        <v>251</v>
      </c>
      <c r="B46" s="5" t="s">
        <v>614</v>
      </c>
      <c r="C46" s="5" t="s">
        <v>646</v>
      </c>
      <c r="D46" s="5" t="s">
        <v>673</v>
      </c>
      <c r="E46" s="87">
        <v>700</v>
      </c>
      <c r="F46" s="44" t="s">
        <v>50</v>
      </c>
      <c r="G46" s="51" t="s">
        <v>76</v>
      </c>
      <c r="H46" s="5"/>
      <c r="I46" s="5"/>
      <c r="J46" s="5"/>
      <c r="K46" s="5"/>
      <c r="L46" s="51" t="str">
        <f t="shared" si="0"/>
        <v>0,00</v>
      </c>
      <c r="M46" s="5"/>
      <c r="N46" s="53">
        <f t="shared" si="1"/>
        <v>0</v>
      </c>
    </row>
    <row r="47" spans="1:14" ht="76.5" customHeight="1">
      <c r="A47" s="44" t="s">
        <v>252</v>
      </c>
      <c r="B47" s="5" t="s">
        <v>615</v>
      </c>
      <c r="C47" s="5" t="s">
        <v>647</v>
      </c>
      <c r="D47" s="5" t="s">
        <v>674</v>
      </c>
      <c r="E47" s="87">
        <v>5000</v>
      </c>
      <c r="F47" s="44" t="s">
        <v>50</v>
      </c>
      <c r="G47" s="51" t="s">
        <v>76</v>
      </c>
      <c r="H47" s="5"/>
      <c r="I47" s="5"/>
      <c r="J47" s="5"/>
      <c r="K47" s="5"/>
      <c r="L47" s="51" t="str">
        <f t="shared" si="0"/>
        <v>0,00</v>
      </c>
      <c r="M47" s="5"/>
      <c r="N47" s="53">
        <f t="shared" si="1"/>
        <v>0</v>
      </c>
    </row>
    <row r="48" spans="1:14" ht="74.25" customHeight="1">
      <c r="A48" s="44" t="s">
        <v>253</v>
      </c>
      <c r="B48" s="5" t="s">
        <v>615</v>
      </c>
      <c r="C48" s="5" t="s">
        <v>648</v>
      </c>
      <c r="D48" s="5" t="s">
        <v>374</v>
      </c>
      <c r="E48" s="87">
        <v>29000</v>
      </c>
      <c r="F48" s="44" t="s">
        <v>50</v>
      </c>
      <c r="G48" s="51" t="s">
        <v>76</v>
      </c>
      <c r="H48" s="5"/>
      <c r="I48" s="5"/>
      <c r="J48" s="5"/>
      <c r="K48" s="5"/>
      <c r="L48" s="51" t="str">
        <f t="shared" si="0"/>
        <v>0,00</v>
      </c>
      <c r="M48" s="5"/>
      <c r="N48" s="53">
        <f t="shared" si="1"/>
        <v>0</v>
      </c>
    </row>
    <row r="49" spans="1:14" ht="75" customHeight="1">
      <c r="A49" s="44" t="s">
        <v>254</v>
      </c>
      <c r="B49" s="5" t="s">
        <v>616</v>
      </c>
      <c r="C49" s="5" t="s">
        <v>196</v>
      </c>
      <c r="D49" s="5" t="s">
        <v>393</v>
      </c>
      <c r="E49" s="87">
        <v>150</v>
      </c>
      <c r="F49" s="44" t="s">
        <v>50</v>
      </c>
      <c r="G49" s="51" t="s">
        <v>76</v>
      </c>
      <c r="H49" s="5"/>
      <c r="I49" s="5"/>
      <c r="J49" s="5"/>
      <c r="K49" s="5"/>
      <c r="L49" s="51" t="str">
        <f t="shared" si="0"/>
        <v>0,00</v>
      </c>
      <c r="M49" s="5"/>
      <c r="N49" s="53">
        <f t="shared" si="1"/>
        <v>0</v>
      </c>
    </row>
    <row r="50" spans="1:14" ht="76.5" customHeight="1">
      <c r="A50" s="44" t="s">
        <v>255</v>
      </c>
      <c r="B50" s="5" t="s">
        <v>617</v>
      </c>
      <c r="C50" s="5" t="s">
        <v>649</v>
      </c>
      <c r="D50" s="5" t="s">
        <v>83</v>
      </c>
      <c r="E50" s="87">
        <v>50</v>
      </c>
      <c r="F50" s="44" t="s">
        <v>50</v>
      </c>
      <c r="G50" s="51" t="s">
        <v>76</v>
      </c>
      <c r="H50" s="5"/>
      <c r="I50" s="5"/>
      <c r="J50" s="5"/>
      <c r="K50" s="5"/>
      <c r="L50" s="51" t="str">
        <f t="shared" si="0"/>
        <v>0,00</v>
      </c>
      <c r="M50" s="5"/>
      <c r="N50" s="53">
        <f t="shared" si="1"/>
        <v>0</v>
      </c>
    </row>
    <row r="51" spans="1:14" ht="63" customHeight="1">
      <c r="A51" s="44" t="s">
        <v>256</v>
      </c>
      <c r="B51" s="5" t="s">
        <v>617</v>
      </c>
      <c r="C51" s="5" t="s">
        <v>650</v>
      </c>
      <c r="D51" s="5" t="s">
        <v>83</v>
      </c>
      <c r="E51" s="87">
        <v>150</v>
      </c>
      <c r="F51" s="44" t="s">
        <v>50</v>
      </c>
      <c r="G51" s="51" t="s">
        <v>76</v>
      </c>
      <c r="H51" s="5"/>
      <c r="I51" s="5"/>
      <c r="J51" s="5"/>
      <c r="K51" s="5"/>
      <c r="L51" s="51" t="str">
        <f t="shared" si="0"/>
        <v>0,00</v>
      </c>
      <c r="M51" s="5"/>
      <c r="N51" s="53">
        <f t="shared" si="1"/>
        <v>0</v>
      </c>
    </row>
    <row r="52" spans="1:14" ht="62.25" customHeight="1">
      <c r="A52" s="44" t="s">
        <v>257</v>
      </c>
      <c r="B52" s="5" t="s">
        <v>618</v>
      </c>
      <c r="C52" s="5" t="s">
        <v>651</v>
      </c>
      <c r="D52" s="5" t="s">
        <v>675</v>
      </c>
      <c r="E52" s="87">
        <v>500</v>
      </c>
      <c r="F52" s="44" t="s">
        <v>50</v>
      </c>
      <c r="G52" s="51" t="s">
        <v>76</v>
      </c>
      <c r="H52" s="5"/>
      <c r="I52" s="5"/>
      <c r="J52" s="5"/>
      <c r="K52" s="5"/>
      <c r="L52" s="51" t="str">
        <f t="shared" si="0"/>
        <v>0,00</v>
      </c>
      <c r="M52" s="5"/>
      <c r="N52" s="53">
        <f t="shared" si="1"/>
        <v>0</v>
      </c>
    </row>
    <row r="53" spans="1:14" ht="64.5" customHeight="1">
      <c r="A53" s="44" t="s">
        <v>258</v>
      </c>
      <c r="B53" s="5" t="s">
        <v>619</v>
      </c>
      <c r="C53" s="5" t="s">
        <v>196</v>
      </c>
      <c r="D53" s="5" t="s">
        <v>676</v>
      </c>
      <c r="E53" s="87">
        <v>7000</v>
      </c>
      <c r="F53" s="44" t="s">
        <v>50</v>
      </c>
      <c r="G53" s="51" t="s">
        <v>76</v>
      </c>
      <c r="H53" s="5"/>
      <c r="I53" s="5"/>
      <c r="J53" s="5"/>
      <c r="K53" s="5"/>
      <c r="L53" s="51" t="str">
        <f t="shared" si="0"/>
        <v>0,00</v>
      </c>
      <c r="M53" s="5"/>
      <c r="N53" s="53">
        <f t="shared" si="1"/>
        <v>0</v>
      </c>
    </row>
    <row r="54" spans="1:14" ht="60.75" customHeight="1">
      <c r="A54" s="44" t="s">
        <v>259</v>
      </c>
      <c r="B54" s="5" t="s">
        <v>620</v>
      </c>
      <c r="C54" s="5" t="s">
        <v>652</v>
      </c>
      <c r="D54" s="5" t="s">
        <v>188</v>
      </c>
      <c r="E54" s="87">
        <v>3600</v>
      </c>
      <c r="F54" s="44" t="s">
        <v>50</v>
      </c>
      <c r="G54" s="51" t="s">
        <v>76</v>
      </c>
      <c r="H54" s="5"/>
      <c r="I54" s="5"/>
      <c r="J54" s="5"/>
      <c r="K54" s="5"/>
      <c r="L54" s="51" t="str">
        <f t="shared" si="0"/>
        <v>0,00</v>
      </c>
      <c r="M54" s="5"/>
      <c r="N54" s="53">
        <f t="shared" si="1"/>
        <v>0</v>
      </c>
    </row>
    <row r="55" spans="1:14" ht="70.5" customHeight="1">
      <c r="A55" s="44" t="s">
        <v>260</v>
      </c>
      <c r="B55" s="5" t="s">
        <v>620</v>
      </c>
      <c r="C55" s="5" t="s">
        <v>335</v>
      </c>
      <c r="D55" s="5" t="s">
        <v>188</v>
      </c>
      <c r="E55" s="87">
        <v>18000</v>
      </c>
      <c r="F55" s="44" t="s">
        <v>50</v>
      </c>
      <c r="G55" s="51" t="s">
        <v>76</v>
      </c>
      <c r="H55" s="5"/>
      <c r="I55" s="5"/>
      <c r="J55" s="5"/>
      <c r="K55" s="5"/>
      <c r="L55" s="51" t="str">
        <f t="shared" si="0"/>
        <v>0,00</v>
      </c>
      <c r="M55" s="5"/>
      <c r="N55" s="53">
        <f t="shared" si="1"/>
        <v>0</v>
      </c>
    </row>
    <row r="56" spans="1:14" ht="58.5" customHeight="1">
      <c r="A56" s="44" t="s">
        <v>261</v>
      </c>
      <c r="B56" s="5" t="s">
        <v>621</v>
      </c>
      <c r="C56" s="5" t="s">
        <v>653</v>
      </c>
      <c r="D56" s="5" t="s">
        <v>660</v>
      </c>
      <c r="E56" s="87">
        <v>1100</v>
      </c>
      <c r="F56" s="44" t="s">
        <v>50</v>
      </c>
      <c r="G56" s="51" t="s">
        <v>76</v>
      </c>
      <c r="H56" s="5"/>
      <c r="I56" s="5"/>
      <c r="J56" s="5"/>
      <c r="K56" s="5"/>
      <c r="L56" s="51" t="str">
        <f t="shared" si="0"/>
        <v>0,00</v>
      </c>
      <c r="M56" s="5"/>
      <c r="N56" s="53">
        <f t="shared" si="1"/>
        <v>0</v>
      </c>
    </row>
    <row r="57" spans="1:14" ht="60" customHeight="1">
      <c r="A57" s="44" t="s">
        <v>262</v>
      </c>
      <c r="B57" s="5" t="s">
        <v>622</v>
      </c>
      <c r="C57" s="5" t="s">
        <v>164</v>
      </c>
      <c r="D57" s="5" t="s">
        <v>188</v>
      </c>
      <c r="E57" s="87">
        <v>12000</v>
      </c>
      <c r="F57" s="44" t="s">
        <v>50</v>
      </c>
      <c r="G57" s="51" t="s">
        <v>76</v>
      </c>
      <c r="H57" s="5"/>
      <c r="I57" s="5"/>
      <c r="J57" s="5"/>
      <c r="K57" s="5"/>
      <c r="L57" s="51" t="str">
        <f t="shared" si="0"/>
        <v>0,00</v>
      </c>
      <c r="M57" s="5"/>
      <c r="N57" s="53">
        <f t="shared" si="1"/>
        <v>0</v>
      </c>
    </row>
    <row r="58" spans="1:14" ht="84.75" customHeight="1">
      <c r="A58" s="44" t="s">
        <v>263</v>
      </c>
      <c r="B58" s="5" t="s">
        <v>623</v>
      </c>
      <c r="C58" s="5" t="s">
        <v>170</v>
      </c>
      <c r="D58" s="5" t="s">
        <v>677</v>
      </c>
      <c r="E58" s="87">
        <v>2200</v>
      </c>
      <c r="F58" s="44" t="s">
        <v>50</v>
      </c>
      <c r="G58" s="51" t="s">
        <v>76</v>
      </c>
      <c r="H58" s="5"/>
      <c r="I58" s="5"/>
      <c r="J58" s="5"/>
      <c r="K58" s="5"/>
      <c r="L58" s="51" t="str">
        <f t="shared" si="0"/>
        <v>0,00</v>
      </c>
      <c r="M58" s="5"/>
      <c r="N58" s="53">
        <f t="shared" si="1"/>
        <v>0</v>
      </c>
    </row>
    <row r="59" spans="1:14" ht="61.5" customHeight="1">
      <c r="A59" s="44" t="s">
        <v>264</v>
      </c>
      <c r="B59" s="5" t="s">
        <v>624</v>
      </c>
      <c r="C59" s="5" t="s">
        <v>368</v>
      </c>
      <c r="D59" s="5" t="s">
        <v>678</v>
      </c>
      <c r="E59" s="87">
        <v>800</v>
      </c>
      <c r="F59" s="44" t="s">
        <v>50</v>
      </c>
      <c r="G59" s="51" t="s">
        <v>76</v>
      </c>
      <c r="H59" s="5"/>
      <c r="I59" s="5"/>
      <c r="J59" s="5"/>
      <c r="K59" s="5"/>
      <c r="L59" s="51" t="str">
        <f t="shared" si="0"/>
        <v>0,00</v>
      </c>
      <c r="M59" s="5"/>
      <c r="N59" s="53">
        <f t="shared" si="1"/>
        <v>0</v>
      </c>
    </row>
    <row r="60" spans="1:14" ht="58.5" customHeight="1">
      <c r="A60" s="44" t="s">
        <v>265</v>
      </c>
      <c r="B60" s="5" t="s">
        <v>624</v>
      </c>
      <c r="C60" s="5" t="s">
        <v>369</v>
      </c>
      <c r="D60" s="5" t="s">
        <v>678</v>
      </c>
      <c r="E60" s="87">
        <v>800</v>
      </c>
      <c r="F60" s="44" t="s">
        <v>50</v>
      </c>
      <c r="G60" s="51" t="s">
        <v>76</v>
      </c>
      <c r="H60" s="5"/>
      <c r="I60" s="5"/>
      <c r="J60" s="5"/>
      <c r="K60" s="5"/>
      <c r="L60" s="51" t="str">
        <f t="shared" si="0"/>
        <v>0,00</v>
      </c>
      <c r="M60" s="5"/>
      <c r="N60" s="53">
        <f t="shared" si="1"/>
        <v>0</v>
      </c>
    </row>
    <row r="61" spans="1:14" ht="66.75" customHeight="1">
      <c r="A61" s="44" t="s">
        <v>266</v>
      </c>
      <c r="B61" s="5" t="s">
        <v>897</v>
      </c>
      <c r="C61" s="5" t="s">
        <v>187</v>
      </c>
      <c r="D61" s="5" t="s">
        <v>374</v>
      </c>
      <c r="E61" s="87">
        <v>11000</v>
      </c>
      <c r="F61" s="44" t="s">
        <v>50</v>
      </c>
      <c r="G61" s="51" t="s">
        <v>76</v>
      </c>
      <c r="H61" s="5"/>
      <c r="I61" s="5"/>
      <c r="J61" s="5"/>
      <c r="K61" s="5"/>
      <c r="L61" s="51" t="str">
        <f t="shared" si="0"/>
        <v>0,00</v>
      </c>
      <c r="M61" s="5"/>
      <c r="N61" s="53">
        <f t="shared" si="1"/>
        <v>0</v>
      </c>
    </row>
    <row r="62" spans="1:14" ht="85.5" customHeight="1">
      <c r="A62" s="44" t="s">
        <v>267</v>
      </c>
      <c r="B62" s="5" t="s">
        <v>625</v>
      </c>
      <c r="C62" s="5" t="s">
        <v>654</v>
      </c>
      <c r="D62" s="5" t="s">
        <v>679</v>
      </c>
      <c r="E62" s="87">
        <v>360</v>
      </c>
      <c r="F62" s="44" t="s">
        <v>50</v>
      </c>
      <c r="G62" s="51" t="s">
        <v>76</v>
      </c>
      <c r="H62" s="5"/>
      <c r="I62" s="5"/>
      <c r="J62" s="5"/>
      <c r="K62" s="5"/>
      <c r="L62" s="51" t="str">
        <f t="shared" si="0"/>
        <v>0,00</v>
      </c>
      <c r="M62" s="5"/>
      <c r="N62" s="53">
        <f t="shared" si="1"/>
        <v>0</v>
      </c>
    </row>
    <row r="63" s="152" customFormat="1" ht="15">
      <c r="A63" s="152" t="s">
        <v>680</v>
      </c>
    </row>
    <row r="64" s="152" customFormat="1" ht="15">
      <c r="A64" s="152" t="s">
        <v>681</v>
      </c>
    </row>
    <row r="65" s="152" customFormat="1" ht="15">
      <c r="A65" s="152" t="s">
        <v>682</v>
      </c>
    </row>
    <row r="66" spans="1:3" ht="54.75" customHeight="1">
      <c r="A66" s="152" t="s">
        <v>898</v>
      </c>
      <c r="B66" s="176"/>
      <c r="C66" s="176"/>
    </row>
  </sheetData>
  <sheetProtection/>
  <mergeCells count="5">
    <mergeCell ref="H5:I5"/>
    <mergeCell ref="A63:IV63"/>
    <mergeCell ref="A64:IV64"/>
    <mergeCell ref="A65:IV65"/>
    <mergeCell ref="A66:C6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3.75" customHeight="1">
      <c r="A10" s="44" t="s">
        <v>1</v>
      </c>
      <c r="B10" s="5" t="s">
        <v>834</v>
      </c>
      <c r="C10" s="56" t="s">
        <v>175</v>
      </c>
      <c r="D10" s="56" t="s">
        <v>835</v>
      </c>
      <c r="E10" s="42">
        <v>400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3.75" customHeight="1">
      <c r="A11" s="44" t="s">
        <v>2</v>
      </c>
      <c r="B11" s="5" t="s">
        <v>834</v>
      </c>
      <c r="C11" s="5" t="s">
        <v>683</v>
      </c>
      <c r="D11" s="56" t="s">
        <v>835</v>
      </c>
      <c r="E11" s="87">
        <v>400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S11"/>
  <sheetViews>
    <sheetView showGridLines="0" view="pageBreakPreview" zoomScale="90" zoomScaleNormal="87" zoomScaleSheetLayoutView="90" zoomScalePageLayoutView="80" workbookViewId="0" topLeftCell="A1">
      <selection activeCell="M11" sqref="M11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28" customWidth="1"/>
    <col min="17" max="17" width="15.875" style="10" customWidth="1"/>
    <col min="18" max="19" width="14.25390625" style="10" customWidth="1"/>
    <col min="20" max="20" width="15.25390625" style="10" customWidth="1"/>
    <col min="21" max="16384" width="9.125" style="10" customWidth="1"/>
  </cols>
  <sheetData>
    <row r="1" spans="2:19" ht="15">
      <c r="B1" s="26" t="str">
        <f>'formularz oferty'!C4</f>
        <v>DFP.271.75.2019.EP</v>
      </c>
      <c r="N1" s="27" t="s">
        <v>65</v>
      </c>
      <c r="R1" s="26"/>
      <c r="S1" s="26"/>
    </row>
    <row r="2" ht="15">
      <c r="N2" s="27" t="s">
        <v>69</v>
      </c>
    </row>
    <row r="3" spans="2:16" ht="15">
      <c r="B3" s="19" t="s">
        <v>13</v>
      </c>
      <c r="C3" s="6">
        <v>61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P3" s="10"/>
    </row>
    <row r="4" spans="2:16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P4" s="10"/>
    </row>
    <row r="5" spans="1:16" ht="15">
      <c r="A5" s="19"/>
      <c r="B5" s="19"/>
      <c r="C5" s="30"/>
      <c r="D5" s="30"/>
      <c r="E5" s="4"/>
      <c r="F5" s="1"/>
      <c r="G5" s="7" t="s">
        <v>0</v>
      </c>
      <c r="H5" s="166">
        <f>M11</f>
        <v>0</v>
      </c>
      <c r="I5" s="167"/>
      <c r="P5" s="10"/>
    </row>
    <row r="6" spans="1:16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P6" s="10"/>
    </row>
    <row r="7" spans="1:16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P7" s="10"/>
    </row>
    <row r="8" spans="2:16" ht="15">
      <c r="B8" s="19"/>
      <c r="P8" s="10"/>
    </row>
    <row r="10" spans="1:13" ht="45">
      <c r="A10" s="47" t="s">
        <v>47</v>
      </c>
      <c r="B10" s="47" t="s">
        <v>14</v>
      </c>
      <c r="C10" s="47" t="s">
        <v>15</v>
      </c>
      <c r="D10" s="47" t="s">
        <v>63</v>
      </c>
      <c r="E10" s="47" t="s">
        <v>68</v>
      </c>
      <c r="F10" s="47"/>
      <c r="G10" s="47" t="str">
        <f>"Nazwa handlowa /
"&amp;C10&amp;" / 
"&amp;D10</f>
        <v>Nazwa handlowa /
Dawka / 
Postać /Opakowanie</v>
      </c>
      <c r="H10" s="47" t="s">
        <v>66</v>
      </c>
      <c r="I10" s="47" t="str">
        <f>B10</f>
        <v>Skład</v>
      </c>
      <c r="J10" s="47" t="s">
        <v>67</v>
      </c>
      <c r="K10" s="47" t="s">
        <v>800</v>
      </c>
      <c r="L10" s="47" t="s">
        <v>801</v>
      </c>
      <c r="M10" s="47" t="s">
        <v>16</v>
      </c>
    </row>
    <row r="11" spans="1:13" ht="168" customHeight="1">
      <c r="A11" s="5" t="s">
        <v>1</v>
      </c>
      <c r="B11" s="127" t="s">
        <v>684</v>
      </c>
      <c r="C11" s="63" t="s">
        <v>685</v>
      </c>
      <c r="D11" s="63" t="s">
        <v>686</v>
      </c>
      <c r="E11" s="131">
        <v>40000</v>
      </c>
      <c r="F11" s="33" t="s">
        <v>802</v>
      </c>
      <c r="G11" s="34" t="s">
        <v>803</v>
      </c>
      <c r="H11" s="34"/>
      <c r="I11" s="34"/>
      <c r="J11" s="35" t="s">
        <v>804</v>
      </c>
      <c r="K11" s="34"/>
      <c r="L11" s="34"/>
      <c r="M11" s="36">
        <f>ROUND(K11*ROUND(L11,2),2)</f>
        <v>0</v>
      </c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90" zoomScaleNormal="87" zoomScaleSheetLayoutView="9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0.25" customHeight="1">
      <c r="A10" s="44" t="s">
        <v>1</v>
      </c>
      <c r="B10" s="56" t="s">
        <v>687</v>
      </c>
      <c r="C10" s="56" t="s">
        <v>73</v>
      </c>
      <c r="D10" s="56" t="s">
        <v>688</v>
      </c>
      <c r="E10" s="42">
        <v>900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E10" sqref="E10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9.25" customHeight="1">
      <c r="A10" s="44" t="s">
        <v>1</v>
      </c>
      <c r="B10" s="56" t="s">
        <v>689</v>
      </c>
      <c r="C10" s="56" t="s">
        <v>82</v>
      </c>
      <c r="D10" s="56" t="s">
        <v>690</v>
      </c>
      <c r="E10" s="118">
        <v>4500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H6" sqref="H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5.25" customHeight="1">
      <c r="A10" s="44" t="s">
        <v>1</v>
      </c>
      <c r="B10" s="56" t="s">
        <v>691</v>
      </c>
      <c r="C10" s="56" t="s">
        <v>692</v>
      </c>
      <c r="D10" s="56" t="s">
        <v>693</v>
      </c>
      <c r="E10" s="42">
        <v>900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60.75" customHeight="1">
      <c r="A11" s="44" t="s">
        <v>2</v>
      </c>
      <c r="B11" s="5" t="s">
        <v>691</v>
      </c>
      <c r="C11" s="5" t="s">
        <v>692</v>
      </c>
      <c r="D11" s="5" t="s">
        <v>694</v>
      </c>
      <c r="E11" s="87">
        <v>150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73" customFormat="1" ht="15">
      <c r="A12" s="173" t="s">
        <v>695</v>
      </c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D24" sqref="D24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0.6171875" style="10" customWidth="1"/>
    <col min="16" max="16" width="15.875" style="10" hidden="1" customWidth="1"/>
    <col min="17" max="17" width="15.875" style="28" hidden="1" customWidth="1"/>
    <col min="18" max="18" width="15.875" style="10" hidden="1" customWidth="1"/>
    <col min="19" max="20" width="14.25390625" style="10" hidden="1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4.75" customHeight="1">
      <c r="A10" s="44" t="s">
        <v>1</v>
      </c>
      <c r="B10" s="56" t="s">
        <v>696</v>
      </c>
      <c r="C10" s="56" t="s">
        <v>697</v>
      </c>
      <c r="D10" s="56" t="s">
        <v>698</v>
      </c>
      <c r="E10" s="42">
        <v>240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2" customFormat="1" ht="15">
      <c r="A11" s="152" t="s">
        <v>699</v>
      </c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80" zoomScaleNormal="87" zoomScaleSheetLayoutView="8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SUM(N10:N13)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0" customHeight="1">
      <c r="A10" s="44" t="s">
        <v>1</v>
      </c>
      <c r="B10" s="56" t="s">
        <v>700</v>
      </c>
      <c r="C10" s="56" t="s">
        <v>704</v>
      </c>
      <c r="D10" s="56" t="s">
        <v>705</v>
      </c>
      <c r="E10" s="42">
        <v>90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71.25" customHeight="1">
      <c r="A11" s="5" t="s">
        <v>2</v>
      </c>
      <c r="B11" s="5" t="s">
        <v>701</v>
      </c>
      <c r="C11" s="5" t="s">
        <v>365</v>
      </c>
      <c r="D11" s="5" t="s">
        <v>706</v>
      </c>
      <c r="E11" s="87">
        <v>50</v>
      </c>
      <c r="F11" s="33" t="s">
        <v>50</v>
      </c>
      <c r="G11" s="34" t="s">
        <v>76</v>
      </c>
      <c r="H11" s="5"/>
      <c r="I11" s="5"/>
      <c r="J11" s="5"/>
      <c r="K11" s="5"/>
      <c r="L11" s="34" t="str">
        <f>IF(K11=0,"0,00",IF(K11&gt;0,ROUND(E11/K11,2)))</f>
        <v>0,00</v>
      </c>
      <c r="M11" s="5"/>
      <c r="N11" s="36">
        <f>ROUND(L11*ROUND(M11,2),2)</f>
        <v>0</v>
      </c>
    </row>
    <row r="12" spans="1:14" ht="68.25" customHeight="1">
      <c r="A12" s="5" t="s">
        <v>3</v>
      </c>
      <c r="B12" s="41" t="s">
        <v>702</v>
      </c>
      <c r="C12" s="41" t="s">
        <v>335</v>
      </c>
      <c r="D12" s="41" t="s">
        <v>707</v>
      </c>
      <c r="E12" s="119">
        <v>3600</v>
      </c>
      <c r="F12" s="33" t="s">
        <v>50</v>
      </c>
      <c r="G12" s="34" t="s">
        <v>76</v>
      </c>
      <c r="H12" s="5"/>
      <c r="I12" s="5"/>
      <c r="J12" s="5"/>
      <c r="K12" s="5"/>
      <c r="L12" s="34" t="str">
        <f>IF(K12=0,"0,00",IF(K12&gt;0,ROUND(E12/K12,2)))</f>
        <v>0,00</v>
      </c>
      <c r="M12" s="5"/>
      <c r="N12" s="36">
        <f>ROUND(L12*ROUND(M12,2),2)</f>
        <v>0</v>
      </c>
    </row>
    <row r="13" spans="1:14" ht="67.5" customHeight="1">
      <c r="A13" s="44" t="s">
        <v>4</v>
      </c>
      <c r="B13" s="5" t="s">
        <v>703</v>
      </c>
      <c r="C13" s="5" t="s">
        <v>82</v>
      </c>
      <c r="D13" s="5" t="s">
        <v>707</v>
      </c>
      <c r="E13" s="87">
        <v>3600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>IF(K13=0,"0,00",IF(K13&gt;0,ROUND(E13/K13,2)))</f>
        <v>0,00</v>
      </c>
      <c r="M13" s="5"/>
      <c r="N13" s="53">
        <f>ROUND(L13*ROUND(M13,2),2)</f>
        <v>0</v>
      </c>
    </row>
    <row r="14" s="152" customFormat="1" ht="15">
      <c r="A14" s="152" t="s">
        <v>699</v>
      </c>
    </row>
  </sheetData>
  <sheetProtection/>
  <mergeCells count="2">
    <mergeCell ref="H5:I5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F27" sqref="F27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.75" customHeight="1">
      <c r="A10" s="44" t="s">
        <v>1</v>
      </c>
      <c r="B10" s="56" t="s">
        <v>708</v>
      </c>
      <c r="C10" s="56" t="s">
        <v>709</v>
      </c>
      <c r="D10" s="56" t="s">
        <v>710</v>
      </c>
      <c r="E10" s="118">
        <v>2300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2" customFormat="1" ht="15">
      <c r="A11" s="152" t="s">
        <v>699</v>
      </c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6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0" workbookViewId="0" topLeftCell="A1">
      <selection activeCell="A13" sqref="A13:IV13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4.5" customHeight="1">
      <c r="A10" s="44" t="s">
        <v>1</v>
      </c>
      <c r="B10" s="56" t="s">
        <v>711</v>
      </c>
      <c r="C10" s="56" t="s">
        <v>712</v>
      </c>
      <c r="D10" s="56" t="s">
        <v>713</v>
      </c>
      <c r="E10" s="42">
        <v>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2" customFormat="1" ht="15">
      <c r="A11" s="152" t="s">
        <v>699</v>
      </c>
    </row>
    <row r="12" s="173" customFormat="1" ht="15">
      <c r="A12" s="173" t="s">
        <v>892</v>
      </c>
    </row>
    <row r="13" s="152" customFormat="1" ht="15">
      <c r="A13" s="152" t="s">
        <v>806</v>
      </c>
    </row>
  </sheetData>
  <sheetProtection/>
  <mergeCells count="4">
    <mergeCell ref="H5:I5"/>
    <mergeCell ref="A11:IV11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0"/>
  <sheetViews>
    <sheetView showGridLines="0" view="pageBreakPreview" zoomScale="87" zoomScaleNormal="87" zoomScaleSheetLayoutView="87" zoomScalePageLayoutView="85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00390625" style="10" customWidth="1"/>
    <col min="3" max="3" width="22.375" style="10" customWidth="1"/>
    <col min="4" max="4" width="25.1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2" width="15.00390625" style="10" customWidth="1"/>
    <col min="13" max="13" width="18.625" style="10" customWidth="1"/>
    <col min="14" max="14" width="22.375" style="10" customWidth="1"/>
    <col min="15" max="16384" width="9.125" style="10" customWidth="1"/>
  </cols>
  <sheetData>
    <row r="1" spans="2:14" ht="15">
      <c r="B1" s="26" t="str">
        <f>'formularz oferty'!C4</f>
        <v>DFP.271.75.2019.EP</v>
      </c>
      <c r="N1" s="27" t="s">
        <v>65</v>
      </c>
    </row>
    <row r="2" ht="15">
      <c r="N2" s="27" t="s">
        <v>69</v>
      </c>
    </row>
    <row r="3" spans="2:14" ht="15">
      <c r="B3" s="19" t="s">
        <v>13</v>
      </c>
      <c r="C3" s="6">
        <v>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</row>
    <row r="4" spans="2:14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</row>
    <row r="5" spans="1:9" ht="15">
      <c r="A5" s="19"/>
      <c r="B5" s="19"/>
      <c r="C5" s="30"/>
      <c r="D5" s="30"/>
      <c r="E5" s="4"/>
      <c r="F5" s="1"/>
      <c r="G5" s="7" t="s">
        <v>0</v>
      </c>
      <c r="H5" s="166">
        <f>SUM(N11:N12)</f>
        <v>0</v>
      </c>
      <c r="I5" s="167"/>
    </row>
    <row r="6" spans="1:12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</row>
    <row r="7" spans="1:12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ht="15">
      <c r="B8" s="19"/>
    </row>
    <row r="10" spans="1:14" ht="60">
      <c r="A10" s="47" t="s">
        <v>47</v>
      </c>
      <c r="B10" s="47" t="s">
        <v>14</v>
      </c>
      <c r="C10" s="47" t="s">
        <v>15</v>
      </c>
      <c r="D10" s="47" t="s">
        <v>63</v>
      </c>
      <c r="E10" s="66" t="s">
        <v>68</v>
      </c>
      <c r="F10" s="55"/>
      <c r="G10" s="47" t="str">
        <f>"Nazwa handlowa /
"&amp;C10&amp;" / 
"&amp;D10</f>
        <v>Nazwa handlowa /
Dawka / 
Postać /Opakowanie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84</v>
      </c>
      <c r="M10" s="47" t="s">
        <v>41</v>
      </c>
      <c r="N10" s="47" t="s">
        <v>16</v>
      </c>
    </row>
    <row r="11" spans="1:14" ht="45">
      <c r="A11" s="81" t="s">
        <v>1</v>
      </c>
      <c r="B11" s="82" t="s">
        <v>174</v>
      </c>
      <c r="C11" s="58" t="s">
        <v>73</v>
      </c>
      <c r="D11" s="58" t="s">
        <v>176</v>
      </c>
      <c r="E11" s="83">
        <v>100</v>
      </c>
      <c r="F11" s="84" t="s">
        <v>50</v>
      </c>
      <c r="G11" s="85" t="s">
        <v>76</v>
      </c>
      <c r="H11" s="85"/>
      <c r="I11" s="85"/>
      <c r="J11" s="85"/>
      <c r="K11" s="85"/>
      <c r="L11" s="85" t="str">
        <f>IF(K11=0,"0,00",IF(K11&gt;0,ROUND(E11/K11,2)))</f>
        <v>0,00</v>
      </c>
      <c r="M11" s="85"/>
      <c r="N11" s="53">
        <f>ROUND(L11*ROUND(M11,2),2)</f>
        <v>0</v>
      </c>
    </row>
    <row r="12" spans="1:14" ht="45">
      <c r="A12" s="5" t="s">
        <v>2</v>
      </c>
      <c r="B12" s="5" t="s">
        <v>174</v>
      </c>
      <c r="C12" s="5" t="s">
        <v>175</v>
      </c>
      <c r="D12" s="5" t="s">
        <v>176</v>
      </c>
      <c r="E12" s="87">
        <v>200</v>
      </c>
      <c r="F12" s="5" t="s">
        <v>50</v>
      </c>
      <c r="G12" s="51" t="s">
        <v>76</v>
      </c>
      <c r="H12" s="5"/>
      <c r="I12" s="5"/>
      <c r="J12" s="5"/>
      <c r="K12" s="5"/>
      <c r="L12" s="51" t="str">
        <f>IF(K12=0,"0,00",IF(K12&gt;0,ROUND(E12/K12,2)))</f>
        <v>0,00</v>
      </c>
      <c r="M12" s="5"/>
      <c r="N12" s="102"/>
    </row>
    <row r="13" ht="15">
      <c r="A13" s="26" t="s">
        <v>70</v>
      </c>
    </row>
    <row r="14" s="152" customFormat="1" ht="15">
      <c r="A14" s="152" t="s">
        <v>806</v>
      </c>
    </row>
    <row r="15" s="177" customFormat="1" ht="15">
      <c r="A15" s="177" t="s">
        <v>89</v>
      </c>
    </row>
    <row r="20" ht="15">
      <c r="H20" s="10">
        <v>2</v>
      </c>
    </row>
  </sheetData>
  <sheetProtection/>
  <mergeCells count="3">
    <mergeCell ref="H5:I5"/>
    <mergeCell ref="A15:IV15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Normal="87" zoomScaleSheetLayoutView="100" zoomScalePageLayoutView="80" workbookViewId="0" topLeftCell="A1">
      <selection activeCell="A12" sqref="A12:IV12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69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6" customHeight="1">
      <c r="A10" s="44" t="s">
        <v>1</v>
      </c>
      <c r="B10" s="56" t="s">
        <v>714</v>
      </c>
      <c r="C10" s="56" t="s">
        <v>73</v>
      </c>
      <c r="D10" s="56" t="s">
        <v>716</v>
      </c>
      <c r="E10" s="42">
        <v>30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7" s="1" customFormat="1" ht="64.5" customHeight="1">
      <c r="A11" s="44" t="s">
        <v>2</v>
      </c>
      <c r="B11" s="5" t="s">
        <v>714</v>
      </c>
      <c r="C11" s="5" t="s">
        <v>715</v>
      </c>
      <c r="D11" s="5" t="s">
        <v>716</v>
      </c>
      <c r="E11" s="87">
        <v>90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  <c r="Q11" s="80"/>
    </row>
    <row r="12" spans="1:20" s="173" customFormat="1" ht="15">
      <c r="A12" s="185" t="s">
        <v>89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</row>
    <row r="13" s="152" customFormat="1" ht="15">
      <c r="A13" s="152" t="s">
        <v>699</v>
      </c>
    </row>
    <row r="14" s="152" customFormat="1" ht="32.25" customHeight="1">
      <c r="A14" s="152" t="s">
        <v>837</v>
      </c>
    </row>
  </sheetData>
  <sheetProtection/>
  <mergeCells count="4">
    <mergeCell ref="H5:I5"/>
    <mergeCell ref="A12:IV12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0" zoomScaleNormal="87" zoomScaleSheetLayoutView="80" zoomScalePageLayoutView="80" workbookViewId="0" topLeftCell="A1">
      <selection activeCell="J40" sqref="J40"/>
    </sheetView>
  </sheetViews>
  <sheetFormatPr defaultColWidth="9.00390625" defaultRowHeight="12.75"/>
  <cols>
    <col min="1" max="1" width="6.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71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3.5" customHeight="1">
      <c r="A10" s="44" t="s">
        <v>1</v>
      </c>
      <c r="B10" s="56" t="s">
        <v>719</v>
      </c>
      <c r="C10" s="56" t="s">
        <v>347</v>
      </c>
      <c r="D10" s="56" t="s">
        <v>698</v>
      </c>
      <c r="E10" s="42">
        <v>120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2" customFormat="1" ht="15">
      <c r="A11" s="152" t="s">
        <v>720</v>
      </c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7" zoomScaleNormal="87" zoomScaleSheetLayoutView="87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7.5" customHeight="1">
      <c r="A10" s="44" t="s">
        <v>1</v>
      </c>
      <c r="B10" s="56" t="s">
        <v>717</v>
      </c>
      <c r="C10" s="56" t="s">
        <v>718</v>
      </c>
      <c r="D10" s="56" t="s">
        <v>705</v>
      </c>
      <c r="E10" s="42">
        <v>20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2" customFormat="1" ht="15">
      <c r="A11" s="152" t="s">
        <v>699</v>
      </c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55" zoomScaleNormal="87" zoomScaleSheetLayoutView="55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72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2" customHeight="1">
      <c r="A10" s="44" t="s">
        <v>1</v>
      </c>
      <c r="B10" s="56" t="s">
        <v>721</v>
      </c>
      <c r="C10" s="56" t="s">
        <v>722</v>
      </c>
      <c r="D10" s="56" t="s">
        <v>723</v>
      </c>
      <c r="E10" s="118">
        <v>3600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2" customFormat="1" ht="15">
      <c r="A11" s="152" t="s">
        <v>724</v>
      </c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40" zoomScaleNormal="87" zoomScaleSheetLayoutView="4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73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8" customHeight="1">
      <c r="A10" s="44" t="s">
        <v>1</v>
      </c>
      <c r="B10" s="56" t="s">
        <v>725</v>
      </c>
      <c r="C10" s="56" t="s">
        <v>364</v>
      </c>
      <c r="D10" s="56" t="s">
        <v>726</v>
      </c>
      <c r="E10" s="118">
        <v>5000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2" customFormat="1" ht="15">
      <c r="A11" s="152" t="s">
        <v>720</v>
      </c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55" zoomScaleNormal="87" zoomScaleSheetLayoutView="55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74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77.25" customHeight="1">
      <c r="A10" s="44" t="s">
        <v>1</v>
      </c>
      <c r="B10" s="56" t="s">
        <v>727</v>
      </c>
      <c r="C10" s="56" t="s">
        <v>728</v>
      </c>
      <c r="D10" s="56" t="s">
        <v>83</v>
      </c>
      <c r="E10" s="118">
        <v>10800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="152" customFormat="1" ht="15">
      <c r="A11" s="152" t="s">
        <v>729</v>
      </c>
    </row>
    <row r="12" spans="2:5" ht="15">
      <c r="B12" s="181"/>
      <c r="C12" s="181"/>
      <c r="D12" s="181"/>
      <c r="E12" s="184"/>
    </row>
  </sheetData>
  <sheetProtection/>
  <mergeCells count="3">
    <mergeCell ref="H5:I5"/>
    <mergeCell ref="B12:E12"/>
    <mergeCell ref="A11:IV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55" zoomScaleNormal="87" zoomScaleSheetLayoutView="55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75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838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223.5" customHeight="1">
      <c r="A10" s="44" t="s">
        <v>1</v>
      </c>
      <c r="B10" s="56" t="s">
        <v>730</v>
      </c>
      <c r="C10" s="56" t="s">
        <v>731</v>
      </c>
      <c r="D10" s="56" t="s">
        <v>732</v>
      </c>
      <c r="E10" s="42">
        <v>300</v>
      </c>
      <c r="F10" s="44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7" s="1" customFormat="1" ht="211.5" customHeight="1">
      <c r="A11" s="44" t="s">
        <v>2</v>
      </c>
      <c r="B11" s="5" t="s">
        <v>730</v>
      </c>
      <c r="C11" s="5" t="s">
        <v>731</v>
      </c>
      <c r="D11" s="5" t="s">
        <v>733</v>
      </c>
      <c r="E11" s="87">
        <v>600</v>
      </c>
      <c r="F11" s="44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  <c r="Q11" s="80"/>
    </row>
    <row r="12" spans="1:20" s="173" customFormat="1" ht="15">
      <c r="A12" s="185" t="s">
        <v>734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</row>
  </sheetData>
  <sheetProtection/>
  <mergeCells count="2">
    <mergeCell ref="H5:I5"/>
    <mergeCell ref="A12:IV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="87" zoomScaleNormal="87" zoomScaleSheetLayoutView="87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76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SUM(N10:N11)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838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81.75" customHeight="1">
      <c r="A10" s="44" t="s">
        <v>1</v>
      </c>
      <c r="B10" s="56" t="s">
        <v>735</v>
      </c>
      <c r="C10" s="56" t="s">
        <v>736</v>
      </c>
      <c r="D10" s="56" t="s">
        <v>738</v>
      </c>
      <c r="E10" s="118">
        <v>16000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93.75" customHeight="1">
      <c r="A11" s="44" t="s">
        <v>2</v>
      </c>
      <c r="B11" s="5" t="s">
        <v>735</v>
      </c>
      <c r="C11" s="5" t="s">
        <v>737</v>
      </c>
      <c r="D11" s="5" t="s">
        <v>738</v>
      </c>
      <c r="E11" s="87">
        <v>12000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="173" customFormat="1" ht="15">
      <c r="A12" s="173" t="s">
        <v>739</v>
      </c>
    </row>
    <row r="13" s="152" customFormat="1" ht="23.25" customHeight="1">
      <c r="A13" s="152" t="s">
        <v>740</v>
      </c>
    </row>
  </sheetData>
  <sheetProtection/>
  <mergeCells count="3">
    <mergeCell ref="H5:I5"/>
    <mergeCell ref="A12:IV12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Normal="87" zoomScaleSheetLayoutView="100" zoomScalePageLayoutView="80" workbookViewId="0" topLeftCell="A1">
      <selection activeCell="J9" sqref="H9:J9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77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838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26" customHeight="1">
      <c r="A10" s="44" t="s">
        <v>1</v>
      </c>
      <c r="B10" s="56" t="s">
        <v>741</v>
      </c>
      <c r="C10" s="56" t="s">
        <v>742</v>
      </c>
      <c r="D10" s="56" t="s">
        <v>743</v>
      </c>
      <c r="E10" s="42">
        <v>720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7" zoomScaleNormal="87" zoomScaleSheetLayoutView="87" zoomScalePageLayoutView="80" workbookViewId="0" topLeftCell="A2">
      <selection activeCell="E10" sqref="E10"/>
    </sheetView>
  </sheetViews>
  <sheetFormatPr defaultColWidth="9.00390625" defaultRowHeight="12.75"/>
  <cols>
    <col min="1" max="1" width="4.75390625" style="10" customWidth="1"/>
    <col min="2" max="2" width="23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78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SUM(N10:N12)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839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38.75" customHeight="1">
      <c r="A10" s="44" t="s">
        <v>1</v>
      </c>
      <c r="B10" s="56" t="s">
        <v>744</v>
      </c>
      <c r="C10" s="56" t="s">
        <v>747</v>
      </c>
      <c r="D10" s="56" t="s">
        <v>750</v>
      </c>
      <c r="E10" s="118">
        <v>2400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198" customHeight="1">
      <c r="A11" s="44" t="s">
        <v>2</v>
      </c>
      <c r="B11" s="5" t="s">
        <v>745</v>
      </c>
      <c r="C11" s="5" t="s">
        <v>748</v>
      </c>
      <c r="D11" s="5" t="s">
        <v>751</v>
      </c>
      <c r="E11" s="87">
        <v>3600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>IF(K11=0,"0,00",IF(K11&gt;0,ROUND(E11/K11,2)))</f>
        <v>0,00</v>
      </c>
      <c r="M11" s="5"/>
      <c r="N11" s="53">
        <f>ROUND(L11*ROUND(M11,2),2)</f>
        <v>0</v>
      </c>
    </row>
    <row r="12" spans="1:14" ht="138" customHeight="1">
      <c r="A12" s="44" t="s">
        <v>3</v>
      </c>
      <c r="B12" s="38" t="s">
        <v>746</v>
      </c>
      <c r="C12" s="38" t="s">
        <v>749</v>
      </c>
      <c r="D12" s="41" t="s">
        <v>752</v>
      </c>
      <c r="E12" s="97">
        <v>360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>IF(K12=0,"0,00",IF(K12&gt;0,ROUND(E12/K12,2)))</f>
        <v>0,00</v>
      </c>
      <c r="M12" s="5"/>
      <c r="N12" s="53">
        <f>ROUND(L12*ROUND(M12,2),2)</f>
        <v>0</v>
      </c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6"/>
  <sheetViews>
    <sheetView showGridLines="0" view="pageBreakPreview" zoomScale="80" zoomScaleNormal="87" zoomScaleSheetLayoutView="80" zoomScalePageLayoutView="85" workbookViewId="0" topLeftCell="A1">
      <selection activeCell="H6" sqref="H6:I6"/>
    </sheetView>
  </sheetViews>
  <sheetFormatPr defaultColWidth="9.00390625" defaultRowHeight="12.75"/>
  <cols>
    <col min="1" max="1" width="6.125" style="10" customWidth="1"/>
    <col min="2" max="2" width="28.125" style="10" customWidth="1"/>
    <col min="3" max="3" width="25.125" style="10" customWidth="1"/>
    <col min="4" max="4" width="19.25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spans="7:9" ht="15">
      <c r="G2" s="152"/>
      <c r="H2" s="152"/>
      <c r="I2" s="152"/>
    </row>
    <row r="3" ht="15">
      <c r="N3" s="27" t="s">
        <v>69</v>
      </c>
    </row>
    <row r="4" spans="2:17" ht="15">
      <c r="B4" s="19" t="s">
        <v>13</v>
      </c>
      <c r="C4" s="6">
        <v>7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66">
        <f>SUM(N11:N11)</f>
        <v>0</v>
      </c>
      <c r="I6" s="167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9.75" customHeight="1">
      <c r="A10" s="47" t="s">
        <v>47</v>
      </c>
      <c r="B10" s="47" t="s">
        <v>14</v>
      </c>
      <c r="C10" s="47" t="s">
        <v>15</v>
      </c>
      <c r="D10" s="47" t="s">
        <v>71</v>
      </c>
      <c r="E10" s="116" t="s">
        <v>74</v>
      </c>
      <c r="F10" s="117"/>
      <c r="G10" s="47" t="str">
        <f>"Nazwa handlowa /
"&amp;C10&amp;" / 
"&amp;D10</f>
        <v>Nazwa handlowa /
Dawka / 
Postać/ 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40</v>
      </c>
      <c r="M10" s="47" t="s">
        <v>41</v>
      </c>
      <c r="N10" s="47" t="s">
        <v>16</v>
      </c>
    </row>
    <row r="11" spans="1:17" s="1" customFormat="1" ht="60" customHeight="1">
      <c r="A11" s="5" t="s">
        <v>1</v>
      </c>
      <c r="B11" s="5" t="s">
        <v>177</v>
      </c>
      <c r="C11" s="5" t="s">
        <v>178</v>
      </c>
      <c r="D11" s="5" t="s">
        <v>179</v>
      </c>
      <c r="E11" s="5">
        <v>8</v>
      </c>
      <c r="F11" s="5" t="s">
        <v>816</v>
      </c>
      <c r="G11" s="5" t="s">
        <v>76</v>
      </c>
      <c r="H11" s="5"/>
      <c r="I11" s="5"/>
      <c r="J11" s="5"/>
      <c r="K11" s="5"/>
      <c r="L11" s="5" t="str">
        <f>IF(K11=0,"0,00",IF(K11&gt;0,ROUND(E11/K11,2)))</f>
        <v>0,00</v>
      </c>
      <c r="M11" s="5"/>
      <c r="N11" s="36">
        <f>ROUND(L11*ROUND(M11,2),2)</f>
        <v>0</v>
      </c>
      <c r="Q11" s="80"/>
    </row>
    <row r="12" spans="14:17" s="1" customFormat="1" ht="15">
      <c r="N12" s="79"/>
      <c r="Q12" s="80"/>
    </row>
    <row r="13" s="173" customFormat="1" ht="18" customHeight="1">
      <c r="A13" s="173" t="s">
        <v>70</v>
      </c>
    </row>
    <row r="14" spans="1:8" ht="15" customHeight="1">
      <c r="A14" s="178"/>
      <c r="B14" s="178"/>
      <c r="C14" s="178"/>
      <c r="D14" s="178"/>
      <c r="E14" s="178"/>
      <c r="F14" s="178"/>
      <c r="G14" s="178"/>
      <c r="H14" s="178"/>
    </row>
    <row r="15" spans="2:6" ht="15">
      <c r="B15" s="178"/>
      <c r="C15" s="178"/>
      <c r="D15" s="178"/>
      <c r="E15" s="178"/>
      <c r="F15" s="43"/>
    </row>
    <row r="16" spans="2:7" ht="21" customHeight="1">
      <c r="B16" s="178"/>
      <c r="C16" s="178"/>
      <c r="D16" s="178"/>
      <c r="E16" s="178"/>
      <c r="F16" s="178"/>
      <c r="G16" s="178"/>
    </row>
  </sheetData>
  <sheetProtection/>
  <mergeCells count="6">
    <mergeCell ref="G2:I2"/>
    <mergeCell ref="H6:I6"/>
    <mergeCell ref="B15:E15"/>
    <mergeCell ref="B16:G16"/>
    <mergeCell ref="A14:H14"/>
    <mergeCell ref="A13:IV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9"/>
  <sheetViews>
    <sheetView showGridLines="0" view="pageBreakPreview" zoomScale="70" zoomScaleNormal="87" zoomScaleSheetLayoutView="70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7.875" style="10" customWidth="1"/>
    <col min="3" max="3" width="33.2539062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79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SUM(N10:N16)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840</v>
      </c>
      <c r="I9" s="47" t="str">
        <f>B9</f>
        <v>Skład</v>
      </c>
      <c r="J9" s="47" t="s">
        <v>836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61.5" customHeight="1">
      <c r="A10" s="44" t="s">
        <v>1</v>
      </c>
      <c r="B10" s="56" t="s">
        <v>753</v>
      </c>
      <c r="C10" s="56" t="s">
        <v>760</v>
      </c>
      <c r="D10" s="56" t="s">
        <v>767</v>
      </c>
      <c r="E10" s="118">
        <v>130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1" spans="1:14" ht="211.5" customHeight="1">
      <c r="A11" s="44" t="s">
        <v>2</v>
      </c>
      <c r="B11" s="5" t="s">
        <v>754</v>
      </c>
      <c r="C11" s="5" t="s">
        <v>761</v>
      </c>
      <c r="D11" s="5" t="s">
        <v>768</v>
      </c>
      <c r="E11" s="87">
        <v>100</v>
      </c>
      <c r="F11" s="40" t="s">
        <v>50</v>
      </c>
      <c r="G11" s="51" t="s">
        <v>76</v>
      </c>
      <c r="H11" s="5"/>
      <c r="I11" s="5"/>
      <c r="J11" s="5"/>
      <c r="K11" s="5"/>
      <c r="L11" s="51" t="str">
        <f aca="true" t="shared" si="0" ref="L11:L16">IF(K11=0,"0,00",IF(K11&gt;0,ROUND(E11/K11,2)))</f>
        <v>0,00</v>
      </c>
      <c r="M11" s="5"/>
      <c r="N11" s="53">
        <f aca="true" t="shared" si="1" ref="N11:N16">ROUND(L11*ROUND(M11,2),2)</f>
        <v>0</v>
      </c>
    </row>
    <row r="12" spans="1:14" ht="158.25" customHeight="1">
      <c r="A12" s="5" t="s">
        <v>3</v>
      </c>
      <c r="B12" s="38" t="s">
        <v>755</v>
      </c>
      <c r="C12" s="41" t="s">
        <v>762</v>
      </c>
      <c r="D12" s="38" t="s">
        <v>769</v>
      </c>
      <c r="E12" s="119">
        <v>4500</v>
      </c>
      <c r="F12" s="40" t="s">
        <v>50</v>
      </c>
      <c r="G12" s="51" t="s">
        <v>76</v>
      </c>
      <c r="H12" s="5"/>
      <c r="I12" s="5"/>
      <c r="J12" s="5"/>
      <c r="K12" s="5"/>
      <c r="L12" s="51" t="str">
        <f t="shared" si="0"/>
        <v>0,00</v>
      </c>
      <c r="M12" s="5"/>
      <c r="N12" s="53">
        <f t="shared" si="1"/>
        <v>0</v>
      </c>
    </row>
    <row r="13" spans="1:14" ht="174" customHeight="1">
      <c r="A13" s="44" t="s">
        <v>4</v>
      </c>
      <c r="B13" s="5" t="s">
        <v>756</v>
      </c>
      <c r="C13" s="5" t="s">
        <v>763</v>
      </c>
      <c r="D13" s="5" t="s">
        <v>770</v>
      </c>
      <c r="E13" s="87">
        <v>2400</v>
      </c>
      <c r="F13" s="40" t="s">
        <v>50</v>
      </c>
      <c r="G13" s="51" t="s">
        <v>76</v>
      </c>
      <c r="H13" s="5"/>
      <c r="I13" s="5"/>
      <c r="J13" s="5"/>
      <c r="K13" s="5"/>
      <c r="L13" s="51" t="str">
        <f t="shared" si="0"/>
        <v>0,00</v>
      </c>
      <c r="M13" s="5"/>
      <c r="N13" s="53">
        <f t="shared" si="1"/>
        <v>0</v>
      </c>
    </row>
    <row r="14" spans="1:14" ht="212.25" customHeight="1">
      <c r="A14" s="44" t="s">
        <v>42</v>
      </c>
      <c r="B14" s="5" t="s">
        <v>757</v>
      </c>
      <c r="C14" s="5" t="s">
        <v>764</v>
      </c>
      <c r="D14" s="5" t="s">
        <v>771</v>
      </c>
      <c r="E14" s="87">
        <v>41200</v>
      </c>
      <c r="F14" s="40" t="s">
        <v>50</v>
      </c>
      <c r="G14" s="51" t="s">
        <v>76</v>
      </c>
      <c r="H14" s="5"/>
      <c r="I14" s="5"/>
      <c r="J14" s="5"/>
      <c r="K14" s="5"/>
      <c r="L14" s="51" t="str">
        <f t="shared" si="0"/>
        <v>0,00</v>
      </c>
      <c r="M14" s="5"/>
      <c r="N14" s="53">
        <f t="shared" si="1"/>
        <v>0</v>
      </c>
    </row>
    <row r="15" spans="1:14" ht="165.75" customHeight="1">
      <c r="A15" s="44" t="s">
        <v>49</v>
      </c>
      <c r="B15" s="5" t="s">
        <v>758</v>
      </c>
      <c r="C15" s="5" t="s">
        <v>765</v>
      </c>
      <c r="D15" s="5" t="s">
        <v>772</v>
      </c>
      <c r="E15" s="87">
        <v>3600</v>
      </c>
      <c r="F15" s="40" t="s">
        <v>50</v>
      </c>
      <c r="G15" s="51" t="s">
        <v>76</v>
      </c>
      <c r="H15" s="5"/>
      <c r="I15" s="5"/>
      <c r="J15" s="5"/>
      <c r="K15" s="5"/>
      <c r="L15" s="51" t="str">
        <f t="shared" si="0"/>
        <v>0,00</v>
      </c>
      <c r="M15" s="5"/>
      <c r="N15" s="53">
        <f t="shared" si="1"/>
        <v>0</v>
      </c>
    </row>
    <row r="16" spans="1:14" ht="252.75" customHeight="1">
      <c r="A16" s="44" t="s">
        <v>5</v>
      </c>
      <c r="B16" s="5" t="s">
        <v>759</v>
      </c>
      <c r="C16" s="5" t="s">
        <v>766</v>
      </c>
      <c r="D16" s="5" t="s">
        <v>773</v>
      </c>
      <c r="E16" s="87">
        <v>1300</v>
      </c>
      <c r="F16" s="40" t="s">
        <v>50</v>
      </c>
      <c r="G16" s="51" t="s">
        <v>76</v>
      </c>
      <c r="H16" s="5"/>
      <c r="I16" s="5"/>
      <c r="J16" s="5"/>
      <c r="K16" s="5"/>
      <c r="L16" s="51" t="str">
        <f t="shared" si="0"/>
        <v>0,00</v>
      </c>
      <c r="M16" s="5"/>
      <c r="N16" s="53">
        <f t="shared" si="1"/>
        <v>0</v>
      </c>
    </row>
    <row r="17" ht="15">
      <c r="N17" s="101"/>
    </row>
    <row r="18" ht="15">
      <c r="N18" s="101"/>
    </row>
    <row r="19" ht="15">
      <c r="N19" s="1"/>
    </row>
  </sheetData>
  <sheetProtection/>
  <mergeCells count="1"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2"/>
  <sheetViews>
    <sheetView showGridLines="0" view="pageBreakPreview" zoomScale="87" zoomScaleNormal="87" zoomScaleSheetLayoutView="87" zoomScalePageLayoutView="80" workbookViewId="0" topLeftCell="A1">
      <selection activeCell="H5" sqref="H5:I5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3" width="18.375" style="10" customWidth="1"/>
    <col min="4" max="4" width="21.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ht="15">
      <c r="N2" s="27" t="s">
        <v>69</v>
      </c>
    </row>
    <row r="3" spans="2:17" ht="15">
      <c r="B3" s="19" t="s">
        <v>13</v>
      </c>
      <c r="C3" s="6">
        <v>80</v>
      </c>
      <c r="D3" s="8"/>
      <c r="E3" s="4"/>
      <c r="F3" s="1"/>
      <c r="G3" s="29" t="s">
        <v>18</v>
      </c>
      <c r="H3" s="1"/>
      <c r="I3" s="8"/>
      <c r="J3" s="1"/>
      <c r="K3" s="1"/>
      <c r="L3" s="1"/>
      <c r="M3" s="1"/>
      <c r="N3" s="1"/>
      <c r="Q3" s="10"/>
    </row>
    <row r="4" spans="2:17" ht="15">
      <c r="B4" s="19"/>
      <c r="C4" s="8"/>
      <c r="D4" s="8"/>
      <c r="E4" s="4"/>
      <c r="F4" s="1"/>
      <c r="G4" s="29"/>
      <c r="H4" s="1"/>
      <c r="I4" s="8"/>
      <c r="J4" s="1"/>
      <c r="K4" s="1"/>
      <c r="L4" s="1"/>
      <c r="M4" s="1"/>
      <c r="N4" s="1"/>
      <c r="Q4" s="10"/>
    </row>
    <row r="5" spans="1:17" ht="15">
      <c r="A5" s="19"/>
      <c r="B5" s="19"/>
      <c r="C5" s="30"/>
      <c r="D5" s="30"/>
      <c r="E5" s="4"/>
      <c r="F5" s="1"/>
      <c r="G5" s="7" t="s">
        <v>0</v>
      </c>
      <c r="H5" s="166">
        <f>SUM(N10:N10)</f>
        <v>0</v>
      </c>
      <c r="I5" s="167"/>
      <c r="Q5" s="10"/>
    </row>
    <row r="6" spans="1:17" ht="15">
      <c r="A6" s="19"/>
      <c r="C6" s="1"/>
      <c r="D6" s="1"/>
      <c r="E6" s="4"/>
      <c r="F6" s="1"/>
      <c r="G6" s="1"/>
      <c r="H6" s="1"/>
      <c r="I6" s="1"/>
      <c r="J6" s="1"/>
      <c r="K6" s="1"/>
      <c r="L6" s="1"/>
      <c r="Q6" s="10"/>
    </row>
    <row r="7" spans="1:17" ht="15">
      <c r="A7" s="19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Q7" s="10"/>
    </row>
    <row r="8" spans="2:17" ht="15">
      <c r="B8" s="19"/>
      <c r="Q8" s="10"/>
    </row>
    <row r="9" spans="1:14" s="19" customFormat="1" ht="73.5" customHeight="1">
      <c r="A9" s="47" t="s">
        <v>47</v>
      </c>
      <c r="B9" s="47" t="s">
        <v>14</v>
      </c>
      <c r="C9" s="47" t="s">
        <v>15</v>
      </c>
      <c r="D9" s="47" t="s">
        <v>72</v>
      </c>
      <c r="E9" s="67" t="s">
        <v>68</v>
      </c>
      <c r="F9" s="55"/>
      <c r="G9" s="47" t="str">
        <f>"Nazwa handlowa /
"&amp;C9&amp;" / 
"&amp;D9</f>
        <v>Nazwa handlowa /
Dawka / 
Postać/Opakowanie</v>
      </c>
      <c r="H9" s="47" t="s">
        <v>66</v>
      </c>
      <c r="I9" s="47" t="str">
        <f>B9</f>
        <v>Skład</v>
      </c>
      <c r="J9" s="47" t="s">
        <v>67</v>
      </c>
      <c r="K9" s="47" t="s">
        <v>39</v>
      </c>
      <c r="L9" s="47" t="s">
        <v>40</v>
      </c>
      <c r="M9" s="47" t="s">
        <v>41</v>
      </c>
      <c r="N9" s="47" t="s">
        <v>16</v>
      </c>
    </row>
    <row r="10" spans="1:14" ht="189.75" customHeight="1">
      <c r="A10" s="44" t="s">
        <v>1</v>
      </c>
      <c r="B10" s="56" t="s">
        <v>774</v>
      </c>
      <c r="C10" s="128">
        <v>0.999</v>
      </c>
      <c r="D10" s="56" t="s">
        <v>775</v>
      </c>
      <c r="E10" s="42">
        <v>500</v>
      </c>
      <c r="F10" s="40" t="s">
        <v>50</v>
      </c>
      <c r="G10" s="51" t="s">
        <v>76</v>
      </c>
      <c r="H10" s="51"/>
      <c r="I10" s="51"/>
      <c r="J10" s="52"/>
      <c r="K10" s="51"/>
      <c r="L10" s="51" t="str">
        <f>IF(K10=0,"0,00",IF(K10&gt;0,ROUND(E10/K10,2)))</f>
        <v>0,00</v>
      </c>
      <c r="M10" s="51"/>
      <c r="N10" s="53">
        <f>ROUND(L10*ROUND(M10,2),2)</f>
        <v>0</v>
      </c>
    </row>
    <row r="12" spans="2:5" ht="15">
      <c r="B12" s="181"/>
      <c r="C12" s="181"/>
      <c r="D12" s="181"/>
      <c r="E12" s="184"/>
    </row>
  </sheetData>
  <sheetProtection/>
  <mergeCells count="2">
    <mergeCell ref="H5:I5"/>
    <mergeCell ref="B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5"/>
  <sheetViews>
    <sheetView showGridLines="0" view="pageBreakPreview" zoomScale="85" zoomScaleNormal="87" zoomScaleSheetLayoutView="85" zoomScalePageLayoutView="80" workbookViewId="0" topLeftCell="A1">
      <selection activeCell="H6" sqref="H6:I6"/>
    </sheetView>
  </sheetViews>
  <sheetFormatPr defaultColWidth="9.00390625" defaultRowHeight="12.75"/>
  <cols>
    <col min="1" max="1" width="4.75390625" style="10" customWidth="1"/>
    <col min="2" max="2" width="25.125" style="10" customWidth="1"/>
    <col min="3" max="3" width="17.375" style="10" customWidth="1"/>
    <col min="4" max="4" width="24.00390625" style="10" customWidth="1"/>
    <col min="5" max="5" width="10.875" style="11" customWidth="1"/>
    <col min="6" max="6" width="12.375" style="10" customWidth="1"/>
    <col min="7" max="7" width="31.125" style="10" customWidth="1"/>
    <col min="8" max="10" width="17.375" style="10" customWidth="1"/>
    <col min="11" max="13" width="15.00390625" style="10" customWidth="1"/>
    <col min="14" max="14" width="16.875" style="10" customWidth="1"/>
    <col min="15" max="15" width="8.00390625" style="10" customWidth="1"/>
    <col min="16" max="16" width="15.875" style="10" customWidth="1"/>
    <col min="17" max="17" width="15.875" style="28" customWidth="1"/>
    <col min="18" max="18" width="15.875" style="10" customWidth="1"/>
    <col min="19" max="20" width="14.25390625" style="10" customWidth="1"/>
    <col min="21" max="21" width="15.25390625" style="10" customWidth="1"/>
    <col min="22" max="16384" width="9.125" style="10" customWidth="1"/>
  </cols>
  <sheetData>
    <row r="1" spans="2:20" ht="15">
      <c r="B1" s="26" t="str">
        <f>'formularz oferty'!C4</f>
        <v>DFP.271.75.2019.EP</v>
      </c>
      <c r="N1" s="27" t="s">
        <v>65</v>
      </c>
      <c r="S1" s="26"/>
      <c r="T1" s="26"/>
    </row>
    <row r="2" spans="7:9" ht="15">
      <c r="G2" s="152"/>
      <c r="H2" s="152"/>
      <c r="I2" s="152"/>
    </row>
    <row r="3" ht="15">
      <c r="N3" s="27" t="s">
        <v>69</v>
      </c>
    </row>
    <row r="4" spans="2:17" ht="15">
      <c r="B4" s="19" t="s">
        <v>13</v>
      </c>
      <c r="C4" s="6">
        <v>8</v>
      </c>
      <c r="D4" s="8"/>
      <c r="E4" s="4"/>
      <c r="F4" s="1"/>
      <c r="G4" s="29" t="s">
        <v>18</v>
      </c>
      <c r="H4" s="1"/>
      <c r="I4" s="8"/>
      <c r="J4" s="1"/>
      <c r="K4" s="1"/>
      <c r="L4" s="1"/>
      <c r="M4" s="1"/>
      <c r="N4" s="1"/>
      <c r="Q4" s="10"/>
    </row>
    <row r="5" spans="2:17" ht="15">
      <c r="B5" s="19"/>
      <c r="C5" s="8"/>
      <c r="D5" s="8"/>
      <c r="E5" s="4"/>
      <c r="F5" s="1"/>
      <c r="G5" s="29"/>
      <c r="H5" s="1"/>
      <c r="I5" s="8"/>
      <c r="J5" s="1"/>
      <c r="K5" s="1"/>
      <c r="L5" s="1"/>
      <c r="M5" s="1"/>
      <c r="N5" s="1"/>
      <c r="Q5" s="10"/>
    </row>
    <row r="6" spans="1:17" ht="15">
      <c r="A6" s="19"/>
      <c r="B6" s="19"/>
      <c r="C6" s="30"/>
      <c r="D6" s="30"/>
      <c r="E6" s="4"/>
      <c r="F6" s="1"/>
      <c r="G6" s="7" t="s">
        <v>0</v>
      </c>
      <c r="H6" s="166">
        <f>SUM(N11:N11)</f>
        <v>0</v>
      </c>
      <c r="I6" s="167"/>
      <c r="Q6" s="10"/>
    </row>
    <row r="7" spans="1:17" ht="15">
      <c r="A7" s="19"/>
      <c r="C7" s="1"/>
      <c r="D7" s="1"/>
      <c r="E7" s="4"/>
      <c r="F7" s="1"/>
      <c r="G7" s="1"/>
      <c r="H7" s="1"/>
      <c r="I7" s="1"/>
      <c r="J7" s="1"/>
      <c r="K7" s="1"/>
      <c r="L7" s="1"/>
      <c r="Q7" s="10"/>
    </row>
    <row r="8" spans="1:17" ht="15">
      <c r="A8" s="19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Q8" s="10"/>
    </row>
    <row r="9" spans="2:17" ht="15">
      <c r="B9" s="19"/>
      <c r="Q9" s="10"/>
    </row>
    <row r="10" spans="1:14" s="19" customFormat="1" ht="63.75" customHeight="1">
      <c r="A10" s="47" t="s">
        <v>47</v>
      </c>
      <c r="B10" s="47" t="s">
        <v>14</v>
      </c>
      <c r="C10" s="47" t="s">
        <v>15</v>
      </c>
      <c r="D10" s="47" t="s">
        <v>75</v>
      </c>
      <c r="E10" s="179" t="s">
        <v>68</v>
      </c>
      <c r="F10" s="180"/>
      <c r="G10" s="47" t="str">
        <f>"Nazwa handlowa /
"&amp;C10&amp;" / 
"&amp;D10</f>
        <v>Nazwa handlowa /
Dawka / 
Postać / opakowanie</v>
      </c>
      <c r="H10" s="47" t="s">
        <v>66</v>
      </c>
      <c r="I10" s="47" t="str">
        <f>B10</f>
        <v>Skład</v>
      </c>
      <c r="J10" s="47" t="s">
        <v>67</v>
      </c>
      <c r="K10" s="47" t="s">
        <v>39</v>
      </c>
      <c r="L10" s="47" t="s">
        <v>40</v>
      </c>
      <c r="M10" s="47" t="s">
        <v>41</v>
      </c>
      <c r="N10" s="47" t="s">
        <v>16</v>
      </c>
    </row>
    <row r="11" spans="1:14" ht="52.5" customHeight="1">
      <c r="A11" s="5" t="s">
        <v>1</v>
      </c>
      <c r="B11" s="5" t="s">
        <v>180</v>
      </c>
      <c r="C11" s="5" t="s">
        <v>181</v>
      </c>
      <c r="D11" s="5" t="s">
        <v>182</v>
      </c>
      <c r="E11" s="87">
        <v>4000</v>
      </c>
      <c r="F11" s="5" t="s">
        <v>817</v>
      </c>
      <c r="G11" s="5" t="s">
        <v>76</v>
      </c>
      <c r="H11" s="5"/>
      <c r="I11" s="5"/>
      <c r="J11" s="5"/>
      <c r="K11" s="5"/>
      <c r="L11" s="34" t="str">
        <f>IF(K11=0,"0,00",IF(K11&gt;0,ROUND(E11/K11,2)))</f>
        <v>0,00</v>
      </c>
      <c r="M11" s="34"/>
      <c r="N11" s="36">
        <f>ROUND(L11*ROUND(M11,2),2)</f>
        <v>0</v>
      </c>
    </row>
    <row r="12" spans="1:8" ht="24" customHeight="1">
      <c r="A12" s="170" t="s">
        <v>183</v>
      </c>
      <c r="B12" s="170"/>
      <c r="C12" s="170"/>
      <c r="D12" s="170"/>
      <c r="E12" s="170"/>
      <c r="F12" s="170"/>
      <c r="G12" s="170"/>
      <c r="H12" s="170"/>
    </row>
    <row r="15" ht="15">
      <c r="K15" s="10" t="s">
        <v>88</v>
      </c>
    </row>
  </sheetData>
  <sheetProtection/>
  <mergeCells count="4">
    <mergeCell ref="G2:I2"/>
    <mergeCell ref="H6:I6"/>
    <mergeCell ref="A12:H12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Edyta Prokopiuk</cp:lastModifiedBy>
  <cp:lastPrinted>2019-10-02T08:49:46Z</cp:lastPrinted>
  <dcterms:created xsi:type="dcterms:W3CDTF">2003-05-16T10:10:29Z</dcterms:created>
  <dcterms:modified xsi:type="dcterms:W3CDTF">2019-10-14T09:56:34Z</dcterms:modified>
  <cp:category/>
  <cp:version/>
  <cp:contentType/>
  <cp:contentStatus/>
</cp:coreProperties>
</file>