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960" firstSheet="13" activeTab="17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  <sheet name="część (22)" sheetId="23" r:id="rId23"/>
    <sheet name="część (23)" sheetId="24" r:id="rId24"/>
    <sheet name="część (24)" sheetId="25" r:id="rId25"/>
    <sheet name="część (25)" sheetId="26" r:id="rId26"/>
    <sheet name="część (26)" sheetId="27" r:id="rId27"/>
    <sheet name="część (27)" sheetId="28" r:id="rId28"/>
    <sheet name="część (28)" sheetId="29" r:id="rId29"/>
    <sheet name="część (29)" sheetId="30" r:id="rId30"/>
    <sheet name="część (30)" sheetId="31" r:id="rId31"/>
    <sheet name="część (31)" sheetId="32" r:id="rId32"/>
  </sheets>
  <definedNames>
    <definedName name="_xlnm.Print_Area" localSheetId="1">'część (1)'!$A$1:$H$11</definedName>
    <definedName name="_xlnm.Print_Area" localSheetId="10">'część (10)'!$A$1:$H$10</definedName>
    <definedName name="_xlnm.Print_Area" localSheetId="11">'część (11)'!$A$1:$H$15</definedName>
    <definedName name="_xlnm.Print_Area" localSheetId="12">'część (12)'!$A$1:$H$10</definedName>
    <definedName name="_xlnm.Print_Area" localSheetId="13">'część (13)'!$A$1:$H$10</definedName>
    <definedName name="_xlnm.Print_Area" localSheetId="14">'część (14)'!$A$1:$H$10</definedName>
    <definedName name="_xlnm.Print_Area" localSheetId="15">'część (15)'!$A$1:$H$10</definedName>
    <definedName name="_xlnm.Print_Area" localSheetId="16">'część (16)'!$A$1:$H$10</definedName>
    <definedName name="_xlnm.Print_Area" localSheetId="17">'część (17)'!$A$1:$H$10</definedName>
    <definedName name="_xlnm.Print_Area" localSheetId="18">'część (18)'!$A$1:$H$10</definedName>
    <definedName name="_xlnm.Print_Area" localSheetId="19">'część (19)'!$A$1:$H$10</definedName>
    <definedName name="_xlnm.Print_Area" localSheetId="2">'część (2)'!$A$1:$H$10</definedName>
    <definedName name="_xlnm.Print_Area" localSheetId="20">'część (20)'!$A$1:$H$10</definedName>
    <definedName name="_xlnm.Print_Area" localSheetId="21">'część (21)'!$A$1:$H$11</definedName>
    <definedName name="_xlnm.Print_Area" localSheetId="22">'część (22)'!$A$1:$H$15</definedName>
    <definedName name="_xlnm.Print_Area" localSheetId="23">'część (23)'!$A$1:$H$13</definedName>
    <definedName name="_xlnm.Print_Area" localSheetId="24">'część (24)'!$A$1:$H$15</definedName>
    <definedName name="_xlnm.Print_Area" localSheetId="25">'część (25)'!$A$1:$I$32</definedName>
    <definedName name="_xlnm.Print_Area" localSheetId="26">'część (26)'!$A$1:$H$18</definedName>
    <definedName name="_xlnm.Print_Area" localSheetId="27">'część (27)'!$A$1:$H$27</definedName>
    <definedName name="_xlnm.Print_Area" localSheetId="28">'część (28)'!$A$1:$H$10</definedName>
    <definedName name="_xlnm.Print_Area" localSheetId="29">'część (29)'!$A$1:$H$10</definedName>
    <definedName name="_xlnm.Print_Area" localSheetId="3">'część (3)'!$A$1:$H$10</definedName>
    <definedName name="_xlnm.Print_Area" localSheetId="30">'część (30)'!$A$1:$H$10</definedName>
    <definedName name="_xlnm.Print_Area" localSheetId="31">'część (31)'!$A$1:$H$10</definedName>
    <definedName name="_xlnm.Print_Area" localSheetId="4">'część (4)'!$A$1:$H$10</definedName>
    <definedName name="_xlnm.Print_Area" localSheetId="5">'część (5)'!$A$1:$H$10</definedName>
    <definedName name="_xlnm.Print_Area" localSheetId="7">'część (7)'!$A$1:$H$10</definedName>
    <definedName name="_xlnm.Print_Area" localSheetId="8">'część (8)'!$A$1:$H$10</definedName>
    <definedName name="_xlnm.Print_Area" localSheetId="9">'część (9)'!$A$1:$H$10</definedName>
  </definedNames>
  <calcPr fullCalcOnLoad="1"/>
</workbook>
</file>

<file path=xl/sharedStrings.xml><?xml version="1.0" encoding="utf-8"?>
<sst xmlns="http://schemas.openxmlformats.org/spreadsheetml/2006/main" count="650" uniqueCount="181">
  <si>
    <t>Cena brutto:</t>
  </si>
  <si>
    <t>1.</t>
  </si>
  <si>
    <t>Część nr:</t>
  </si>
  <si>
    <t>Wartość brutto pozycji</t>
  </si>
  <si>
    <t>ARKUSZ CENOWY</t>
  </si>
  <si>
    <t>Poz.</t>
  </si>
  <si>
    <t xml:space="preserve">Ilość </t>
  </si>
  <si>
    <t>Parametry wymagane</t>
  </si>
  <si>
    <t>Nazwa handlowa
Producent</t>
  </si>
  <si>
    <t>Numer katalogowy 
(jeżeli istnieje)</t>
  </si>
  <si>
    <t>Cena jednostkowa brutto</t>
  </si>
  <si>
    <t>sztuk</t>
  </si>
  <si>
    <t>Moc oferowanego urządzenia w watach [W]</t>
  </si>
  <si>
    <t>Założony czas pracy urządzenia w godzinach [h]</t>
  </si>
  <si>
    <t>Przyjęty koszt 1 kWh [zł]</t>
  </si>
  <si>
    <t>Koszt zużycia energii elektrycznej</t>
  </si>
  <si>
    <t>Załącznik nr 1 do specyfikacji</t>
  </si>
  <si>
    <t>FORMULARZ OFERTY</t>
  </si>
  <si>
    <t>Numer sprawy</t>
  </si>
  <si>
    <t>Nazwa zamówienia</t>
  </si>
  <si>
    <t>nazwa Wykonawcy:</t>
  </si>
  <si>
    <t>adres (siedziba) Wykonawcy:</t>
  </si>
  <si>
    <t>województwo:</t>
  </si>
  <si>
    <t>powiat:</t>
  </si>
  <si>
    <t>NIP</t>
  </si>
  <si>
    <t>REGON</t>
  </si>
  <si>
    <t>osoba do kontaktu</t>
  </si>
  <si>
    <t>telefon</t>
  </si>
  <si>
    <t>faks</t>
  </si>
  <si>
    <t>email</t>
  </si>
  <si>
    <t>Oferujemy wykonanie przedmiotu zamówienia za cenę:</t>
  </si>
  <si>
    <t>Numer części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</si>
  <si>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</si>
  <si>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</si>
  <si>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</si>
  <si>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</si>
  <si>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</si>
  <si>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</si>
  <si>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</si>
  <si>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</si>
  <si>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</si>
  <si>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</si>
  <si>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</si>
  <si>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</si>
  <si>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</si>
  <si>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</si>
  <si>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</si>
  <si>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</si>
  <si>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</si>
  <si>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</si>
  <si>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</si>
  <si>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</si>
  <si>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</si>
  <si>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</si>
  <si>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</si>
  <si>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</si>
  <si>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</si>
  <si>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</si>
  <si>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</si>
  <si>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część 28</t>
  </si>
  <si>
    <t>część 29</t>
  </si>
  <si>
    <t>część 30</t>
  </si>
  <si>
    <t>część 31</t>
  </si>
  <si>
    <t>Oświadczamy, że termin płatności wynosi 60 dni.</t>
  </si>
  <si>
    <t>2.</t>
  </si>
  <si>
    <t>3.</t>
  </si>
  <si>
    <t>4.</t>
  </si>
  <si>
    <t>Oświadczamy, że zapoznaliśmy się ze specyfikacją istotnych warunków zamówienia wraz z jej załącznikami i nie wnosimy do niej zastrzeżeń oraz, że zdobyliśmy konieczne informacje do przygotowania oferty.</t>
  </si>
  <si>
    <t>5.</t>
  </si>
  <si>
    <t>Oświadczamy, że jesteśmy związani niniejszą ofertą przez okres podany w specyfikacji istotnych warunków zamówienia.</t>
  </si>
  <si>
    <t>6.</t>
  </si>
  <si>
    <t>Oświadczamy, ze zapoznaliśmy się z treścią załączonego do specyfikacji wzoru umowy i w przypadku wyboru naszej oferty zawrzemy z zamawiającym  umowę sporządzoną na podstawie tego wzoru.</t>
  </si>
  <si>
    <t>7.</t>
  </si>
  <si>
    <t>8.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</si>
  <si>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</si>
  <si>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</si>
  <si>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</si>
  <si>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</si>
  <si>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</si>
  <si>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</si>
  <si>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</si>
  <si>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</si>
  <si>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</si>
  <si>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Załącznik nr 1a</t>
  </si>
  <si>
    <t xml:space="preserve">Załącznik nr …... do umowy </t>
  </si>
  <si>
    <t>Załącznik nr 1a do specyfikacji
Załącznik nr ….. do umowy</t>
  </si>
  <si>
    <t>9.</t>
  </si>
  <si>
    <t>10.</t>
  </si>
  <si>
    <t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*Jeżeli wykonawca nie poda tych informacji to Zamawiający przyjmie, że wykonawca nie zamierza powierzać żadnej części zamówienia podwykonawcy</t>
  </si>
  <si>
    <t>Oświadczamy, że zamówienie będziemy wykonywać do czasu wyczerpania kwoty wynagrodzenia umownego, jednak nie dłużej niż przez 24 miesiące od dnia zawarcia umowy.</t>
  </si>
  <si>
    <t>miesiące</t>
  </si>
  <si>
    <t>zestaw</t>
  </si>
  <si>
    <t>para</t>
  </si>
  <si>
    <t xml:space="preserve">Kable połączeniowe do cewników ablacyjnych z poz. 1, do posiadanego systemu BARD i posiadanego generatora RF Stockert   </t>
  </si>
  <si>
    <t xml:space="preserve">Kable wodne łączące do cewników z poz. 1, kompatybilne z posiadaną pomą Biosense Webster   </t>
  </si>
  <si>
    <t>20</t>
  </si>
  <si>
    <t>4</t>
  </si>
  <si>
    <t>Wykonawca każdorazowo na czas zabiegu zobowiązany jest udostępnić generator kompatybilny z zaoferowanym cewnikiem z poz. 1</t>
  </si>
  <si>
    <t xml:space="preserve">Zestaw przewodów do cieczy chłodzącej elektrodę ablacyjną kompatybilne z posiadaną pompą CoolFlow Pump System. </t>
  </si>
  <si>
    <t>Do każdych 10 kriobalonów dostarczona będzie jedna koszulka mapująca arytmię w sposób bezinwazyjny</t>
  </si>
  <si>
    <t>DFP.271.36.2019.EP</t>
  </si>
  <si>
    <r>
      <t xml:space="preserve">Oświadczamy, że wybór niniejszej oferty będzie prowadził do powstania u Zamawiającego obowiązku podatkowego zgodnie z przepisami o podatku od towarów i usług w zakresie*: 
…………………………………………………………………………………………………
</t>
    </r>
    <r>
      <rPr>
        <i/>
        <sz val="11"/>
        <color indexed="8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</si>
  <si>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r>
      <t>Kardiowerter defibrylator resynchronizujący z kompletem elektrod i cewników.</t>
    </r>
    <r>
      <rPr>
        <sz val="11"/>
        <rFont val="Garamond"/>
        <family val="1"/>
      </rPr>
      <t xml:space="preserve">
1. Możliwe wykonanie badania MRI w polu 1,5T i w polu 3T bez stref wyłączenia (czyli MRI całego ciała).
2. Żywotność baterii 6,8 lat dla stymulacji (15%) A/V i 100% LV amplituda impulsu 2,5V impedancja 500Ohm.
3. Energia defibrylacji co najmniej 36 J.
4. Obsługa elektrod lewokomorowych czterobiegunowych.
5. Możliwość dostarczenia urządzenia ze złączem IS-1 (bez obsługi elektrod czterobiegunowych) zamiast IS-41 (do wyboru przez zamawiającego).
6. Dostępne urządzenia ze złączem DF4 lub z DF-1 (do wyboru przez zamawiającego).
7. Cewnik wprowadzający do zatoki wieńcowej (co najmniej 5 krzywizn).
8. Cewnik do subselekcji żył serca (co najmniej 4 krzywizny).
9. Nożyk do rozcinania cewników z pozycji 7 i 8.
10. Balon do okluzji i kontrastowania wstecznego zatoki wieńcowej.
11. Prowadnica 'angioplastyczna' - 0.014"  - kompatybilna z elektrodą OTW.
12. Komunikacja bezprzewodowa (bez przykładania głowicy programatora) podczas implantacji.
13. Możliwość programowalnego wyłączenia obudowy urządzenia z obwodu wysokonapięciowego.
14. Cewnik do subselekcji żył dostarczany z kompatybilnym rozszerzaczem o hydrofilnej końcówce.
15. Funkcja dyskryminacji załamka T bez zmian w programowaniu czułości urządzenia.
16. Możliwość dostarczenia terapii ATP w czasie ładowania kondensatorów w strefie VF.
17. Dostępne, co najmniej 3 typy elektrod lewokomorowych OTW czterobiegunowych oraz co najmniej 2 typy elektrody dwubiegunowych o średnicy umożliwiającej wprowadzenie ich do żył bocznych przez subselektory (z pozycji 8).
18. Elektrody do CS sterydowe (wszystkie bieguny).
19. Elektroda defibrylująca przechodząca przez koszulki 9F lub cieńsze z aktywną fiksacją, do wyboru na etapie zamówienia jedno lub spiralowa i co najmniej 2 różne długości elektrody 
20. Elektroda przedsionkowa przechodząca przez koszulki 7F lub cieńsze, z aktywną fiksacją, do wyboru co najmniej 2 różne długości elektrody.                                                             
21. Dostępne elektrody bezmandrynowe o aktywnej fiksacji i średnicy &lt; 5 F (do 60 sztuk zamawianych urządzeń).                                                                                                                                
22. Dostępne koszulki (kilka typów) dedykowane do selektywnej implantacji elektrod w różne miejsca w prawej komorze oraz do stymulacji pęczka Hisa, w tym sterowalna (do 60 sztuk zamawianych urządzeń).                                                                                                 </t>
    </r>
  </si>
  <si>
    <r>
      <t xml:space="preserve">Rozrusznik do stymulacji lewokomorowej dwupunktowej, przystosowany do badania rezonansem, z kompletem elektrod i cewników.
</t>
    </r>
    <r>
      <rPr>
        <b/>
        <sz val="11"/>
        <rFont val="Garamond"/>
        <family val="1"/>
      </rPr>
      <t>Parametry wymagane:</t>
    </r>
    <r>
      <rPr>
        <sz val="11"/>
        <rFont val="Garamond"/>
        <family val="1"/>
      </rPr>
      <t xml:space="preserve">
1. Dostępne, do wyboru, co najmniej 2 typy elektrod lewokomorowych OTW w tym elektrody dwubiegunowe o średnicy umożliwiającej wprowadzenie do żył bocznych przez subselektory (pkt 5) oraz elektrody czterobiegunowe.
2. Obsługa elektrod lewokomorowych czterobiegunowych.
3. Możliwość stymulacji jednocześnie w co najmniej dwóch punktach lewej komory z elektrody lewokomorowej.
4. Koszulka wprowadzająca do zatoki wieńcowej (co najmniej 5 krzywizn).
5. Cewnik do subselekcji żył serca (co najmniej 3 krzywizny).
6. Nożyk do rozcinania cewników z pozycji 4 i 5.
7. Balon do okluzji i kontrastowania wstecznego zatoki wieńcowej.
8. Prowadnica 'angioplastyczna' - 0.014"  - kompatybilna z elektrodą OTW.
9. Możliwość wykonania badania MRI w polu 1.5 T bez stref wykluczenia.
10. Elektroda przedsionkowa i komorowa przechodząca przez koszulki 6F, z aktywną fiksacją, do wyboru co najmniej 2 różne długości elektrody.</t>
    </r>
  </si>
  <si>
    <r>
      <t xml:space="preserve">Kardiowerter defibrylator jednojamowy (VVI) wraz z elektrodą.
</t>
    </r>
    <r>
      <rPr>
        <b/>
        <sz val="11"/>
        <rFont val="Garamond"/>
        <family val="1"/>
      </rPr>
      <t>Parametry wymagane:</t>
    </r>
    <r>
      <rPr>
        <sz val="11"/>
        <rFont val="Garamond"/>
        <family val="1"/>
      </rPr>
      <t xml:space="preserve">
1. Minimalna energia defibrylacji 36 J.
2. Żywotność przy nastawach nominalnych i 2 wyładowaniach na rok minimum 9 lat.
3. Elektroda defibrylująca bipolarna przechodzące przez koszulki 7F lub cieńsze; z aktywną fiksacją, do wyboru na etapie zamówienia jedno lub spiralowa i co najmniej 2 różne długości elektrody.
4. Możliwość wykonywania badania MRI.
5. Dostępne urządzenia ze złączem DF-1 i DF-4 do wyboru przez zamawiającego.</t>
    </r>
  </si>
  <si>
    <r>
      <t xml:space="preserve">Kardiowerter defibrylator DDD z kompletem elektrod.
</t>
    </r>
    <r>
      <rPr>
        <b/>
        <sz val="11"/>
        <rFont val="Garamond"/>
        <family val="1"/>
      </rPr>
      <t>Parametry wymagane:</t>
    </r>
    <r>
      <rPr>
        <sz val="11"/>
        <rFont val="Garamond"/>
        <family val="1"/>
      </rPr>
      <t xml:space="preserve">
1. Minimalna energia defibrylacji (dostarczona) 36 J.
2. Komunikacja bezprzewodowa podczas implantacji.
3. Możliwość wykonywania badania MRI.
4. Elektroda defibrylująca przechodząca przez koszulkę 7F (lub cieńszą) z aktywną fiksacją, do wyboru na etapie zamówienia: jedno lub 2-spiralowa  i co najmniej 2 różne długości elektrody.
5. Elektroda przedsionkowa przechodząca przez koszulki 6F, z aktywną fiksacją, do wyboru co najmniej 2 różne długości elektrody.
6. Żywotność minimum 8 lat zakładając 2 wyładowania na rok.
7. Objętość urządzenia &lt; 32 cm3.</t>
    </r>
  </si>
  <si>
    <t>Kapturki / zaślepki na elektrodę</t>
  </si>
  <si>
    <t>Zaślepki do portów IS-1 / DF-1</t>
  </si>
  <si>
    <t>Klej silikonowy medyczny</t>
  </si>
  <si>
    <t>Śrubokręt do elektrod</t>
  </si>
  <si>
    <t>Nożyk do rozcinania koszulki</t>
  </si>
  <si>
    <r>
      <t xml:space="preserve">Implantowalny rozrusznik do bezelektrodowej stymulacji serca VVI.
</t>
    </r>
    <r>
      <rPr>
        <b/>
        <sz val="11"/>
        <rFont val="Garamond"/>
        <family val="1"/>
      </rPr>
      <t xml:space="preserve">Parametry wymagane:
</t>
    </r>
    <r>
      <rPr>
        <sz val="11"/>
        <rFont val="Garamond"/>
        <family val="1"/>
      </rPr>
      <t>- żywotność spodziewana 12 lat,
- kompatybilny zestaw do dostarczenia rozrusznika (koszulka naczyniowa rozrywalna, koszulka prowadząca, introducer, rozszerzacz).</t>
    </r>
  </si>
  <si>
    <t>Defibrylator całkowicie podskórny. Defibrylator wraz z kompatybilną elektrodą do implantacji podskórnej oraz zestawem do implantacji elektrody.</t>
  </si>
  <si>
    <t>Prowadnik diagnostyczny pokryty heparyną:
- prowadnik stalowy w osłonie teflonowej;
- końcówka prowadnika J;
- średnica 0,035";
- co najmniej 2 długość z zakresu 145 - 220 cm, do wyboru na etapie zamówienia.</t>
  </si>
  <si>
    <t>Prowadniki zabiegowe, angioplastyczne typ Balance HeavyWeight zaprojektowane dla dodatkowego podparcia tzw. „Delivery lub Extra Support Guide Wires”, o średnicy 0.014", materiał: Elastinite Nitinol.
Prowadnik z powłoką hydrofilną, długość 190 i 300 cm, końcówka typu: „shaping ribbon”, prosta i „J”, radiocieniująca na długości 4,5 cm, „Tip load” 0,8 g.</t>
  </si>
  <si>
    <r>
      <t xml:space="preserve">Prowadnik extra hydrofilny typu Glidewire.
</t>
    </r>
    <r>
      <rPr>
        <b/>
        <sz val="11"/>
        <rFont val="Garamond"/>
        <family val="1"/>
      </rPr>
      <t>Cechy:</t>
    </r>
    <r>
      <rPr>
        <sz val="11"/>
        <rFont val="Garamond"/>
        <family val="1"/>
      </rPr>
      <t xml:space="preserve">
- wybitnie śliski prowadnik pokryty powłoką hydrofilną aktywowana wodą;
- końcówki różnego kształtu - prosta, typu „J”, krzywizna Bolia;
- średnica od 0.018" do 0,035";
- długość w zakresie od 150cm do 260cm;
- końcówki o różnej sztywności - rdzeń z nitnolu.</t>
    </r>
  </si>
  <si>
    <t>Wkłucie tętnicze
• średnice wewnętrzne 5F, 6F, 7F, 8F, 9F, 10F, 11F;
• długość 11 cm i 23 cm;
• zastawka hemostatyczna dająca optymalną hemostazę i niskie opory;
• ramię boczne z kranikiem;
• wysoka odporność na zagięcia i załamania;
• zachowuje niezmienne światło na całej swojej długości;
• teleskopowy układ rozszerzający;
• gładkie, atraumatyczne przejście pomiędzy prowadnikiem, a rozszerzaczem, oraz pomiędzy rozszerzaczem, a koszulką;
• atraumatyczna końcówka;
• możliwość ułożenia pacjenta w pozycji półsiedzącej 60°;
• w zestawie znajduje się: koszulka, rozszerzacz, krótki prowadnik (w introducerach krótkich również igła na specjalne zamówienie w cenie kompletu), w introducerach długich dodatkowo obturator śr. 3mm.</t>
  </si>
  <si>
    <t xml:space="preserve">Cewniki ablacyjne klasyczne: 
Średnica cewnika: dostępne 7F i 5F; Zagięcie końcówki jednokierunkowe oraz dwukierunkowe (ale wyłącznie jednej płaszczyźnie i z różnymi zakresami, np. M / L prawo/lewo) - do wyboru przez Zamawiającego; 
Sterowalne wyłącznie metodą push-pull; 
Końcówka 4 mm (do wyboru 8 mm F i większej);  
Co najmniej 6 krzywizn do wyboru;  
Termopara; 
Kompatybilność z posiadanym generatorem RF Stockert.  </t>
  </si>
  <si>
    <t>Kable połączeniowe do cewników z poz. 1 do posiadanego systemu BostonScientific / BARD i generatora RF Stockert.</t>
  </si>
  <si>
    <t>Cewniki 10 polowe sterowalne, do zatoki wieńcowej: 
- Sterowalne wyłącznie metodą push-pull; 
- Średnica 6F lub 5F (do wyboru przez Zamawiającego); 
- Do wyboru co najmniej pięć zakresów krzywizn w tym jedna specjalnie dedykowana do zatoki wieńcowej; 
- Dostępna elektroda dwukierunkowa.</t>
  </si>
  <si>
    <t>4-polowe cewniki diagnostyczne o typowych krzywiznach DAO, CRD, Josephson:
- średnica 4, 5 lub 6 F (do wyboru na etapie zamówienia przez Zamawiającego); 
- 4 różne rozstawy elektrod do wyboru przez Zamawiającego .</t>
  </si>
  <si>
    <t>Cewniki 10 - polowe o krzywiźnie dedykowanej do zatoki wieńcowej (np. typ P czy CS, CSL z dostępu od żyły podobojczykowej), niesterowalne:
- Średnica 5 F lub 6 F do wyboru przez Zamawiającego; 
- Co najmniej dwa rodzaje rozstawu elektrod do wyboru (2-5-2, 2-8-2); 
- Co najmniej dwie długości do wyboru przez Zamawiającego.</t>
  </si>
  <si>
    <t>Kable połączeniowe do cewników z poz. 1-5 do posiadanego systemu BARD.</t>
  </si>
  <si>
    <t>Cewniki lasso do mapowania żył płucnych:
- co najmniej 2 cewniki ze sterowalną średnicą lub zagięciem oraz tak ze sterowalną średnicą jak i zagięciem końcówki do wybory przez Zamawiającego; 
- Dostępne 10 - 20 biegunów; 
- Średnica pętli 25-15 mm; 
- Średnica trzonu 7F; 
- Dostępne z pętlą 4F; 
- Co najmniej 2 dostępne rozstawy elektrod do wyboru przez Zamawiającego; 
- Dostępna elektroda dwukierunkowa.</t>
  </si>
  <si>
    <t>Koszulki z zastawkami hemostatycznymi do żyły / tętnicy udowej:
- długość 12- 14 cm; 
- średnica do wyboru co najmniej 12 różnych od 5 do 14 F.</t>
  </si>
  <si>
    <t>Koszulki z zastawkami hemostatycznymi o krzywiznach dedykowanych do mapowania pierścienia mitralnego i trójdzielnego oraz nakłucia transseptalnego (typu SR 0-4, SL 0-4):
- średnica 8 i 8.5 F do wyboru przez Zamawiającego; 
- długość 63 cm; 
- co najmniej 9 krzywizn do wyboru.</t>
  </si>
  <si>
    <t>Koszulki sterowalne 8.5 F:
- co najmniej 3 długości do wyboru; 
- kompatybilność z igłami transseptalnymi z poz.4; 
- co najmniej trzy krzywizny do wyboru; 
- zagięcie dwukierunkowe; 
- zbrojony trzon.</t>
  </si>
  <si>
    <t>Igły do nakłuć transseptalnych:
- kompatybilne z koszulkami z poz.1; 
- co najmniej trzy długości (71 cm, 89, i 98 cm) do wyboru przez Zamawiającego; 
- co najmniej trzy krzywizny do wyboru przez Zamawiającego</t>
  </si>
  <si>
    <t xml:space="preserve">Kable połączeniowe do cewników diagnostycznych wielobiegunowych z poz. 3-4 do posiadanego systemu BARD   </t>
  </si>
  <si>
    <t>Cewniki lasso do mapowania żył płucnych:
Sterowalna tak średnica jak i zagięcie końcówki; 20 biegunów, rozstaw 2-6-2 (tolerancja +/- 2 mm); 
Średnica pętli zmienna 25-15 mm.</t>
  </si>
  <si>
    <t>Cewnik 7F chłodzony/irygowany solą fizjologiczną (do wyboru na etapie realizacji zamówienia przez Zamawiającego):
Irygowany solą w układzie zamkniętym – kompatybilny z posiadaną pompą Stockert; 
Końcówka 3.5 mm, rozstaw elektrod 2-5-2; 
Dostępne co najmniej 4 różne krzywizny w tym o dużym zasięgu jak do ablacji trzepotania przedsionków (krzywizna F i J); 
Kompatybilny z posiadanym genratorem RF Stockert i pompą Biosense Webster oraz systemem EP BARD.</t>
  </si>
  <si>
    <t>Cewniki typu Halo – 20 biegunowe do mapowania prawego przedsionka:
Średnica 7 F; Kształt profilowany anatomiczne do pierścienia trójdzielnego; 
Co najmniej 3 rodzaje rozstawu elektrod do wyboru; 
Zagięcie końcówki jednokierunkowe i w jednej płaszczyźnie; 
Sterowalne metodą push-pull, bez elementów rotowanych na rączce; 
Końcówka 4 mm; 
Termopara; 
Kompatybilny z posiadanym genratorem RF Stockert i systemem EP BARD; 
Dostępne modele ze końcówka wzmocnioną oplotem (braided tip).</t>
  </si>
  <si>
    <t>Cewniki balonowe do krioablacji ujść żył płucnych:
Parametry wymagane: dostępne co najmniej dwie średnice balonu w tym 28 mm kompatybilny z posiadaną konsolą do krioablacji Medtronic.</t>
  </si>
  <si>
    <t>Przewody połączeniowe gazowe.</t>
  </si>
  <si>
    <t>Przewód połączeniowy do cewnika "lasso".</t>
  </si>
  <si>
    <t>Elektroda lasso kompatybilna z balonem (z poz. 1): dostępne co najmniej dwie średnice elektrody.</t>
  </si>
  <si>
    <t>Przewody połączeniowe elektryczne.</t>
  </si>
  <si>
    <t>Koszulka sterowalna kompatybilna z cewnikiem balonowym (z poz. 1).</t>
  </si>
  <si>
    <t>Butla z gazem N2O, Butla do konsoli krioablacyjnej CryoCath GEN V, Butla: SOL, Zawartość butli: Nitrous Oxide, LIQUID PHASE PURITY: 99,5% N2O(min.), Waga: 7,66 kg, Pojemność: 4,95l., Butla: L3187Z/mm; 25E; 10,2mm. 
Wykonawca zobowiązany jest do odbioru pustej butli i dostarczenia napełnionej. (szt.= 4,95 L)</t>
  </si>
  <si>
    <t>Opis dzierżawionego urządzenia</t>
  </si>
  <si>
    <t>Urządzenia do obsługi  koszulki mapującej arytmię w sposób bezinwazyjny</t>
  </si>
  <si>
    <t>Okres dzierżawy</t>
  </si>
  <si>
    <t xml:space="preserve">9. </t>
  </si>
  <si>
    <t>Opis dzierżawionego aparatu
Nazwa / Typ / Akcesoria</t>
  </si>
  <si>
    <t>Producent</t>
  </si>
  <si>
    <t>Czynsz dzierżawny brutto za 1 miesiąc za 1 sztukę</t>
  </si>
  <si>
    <t>Czynsz dzierżawny brutto za 24 miesięcy</t>
  </si>
  <si>
    <t xml:space="preserve">Elektrody skórne do mapowania metodą 3D - kompatybilne do posiadanego systemu ENSITE NAVX VELOCITY. </t>
  </si>
  <si>
    <t>Elektrody koszyczkowe "ARRAY" do mapowania bezkontaktowego kompatybilne do posiadanego systemu ENSITE.</t>
  </si>
  <si>
    <t xml:space="preserve">Cewniki do mapowania 3D kompatybilne z posiadanym systemem Ensite Precision:
Cewniki ablacyjne irygowane solą fizjologiczną wyposażone w czujnik pola magnetycznego. Dostępne co najmniej 3 krzywizny elektrody, jedno i dwukierunkowe - do wyboru na etapie zamówienia. </t>
  </si>
  <si>
    <t>Cewniki lasso wyposażone w czujnik pola magnetycznego.</t>
  </si>
  <si>
    <t>Kable wodne kompatybilne z pompą i elektrodami z pkt. 1.</t>
  </si>
  <si>
    <t>Cewniki do mapowania 3D kompatybilne z posiadanym systemem Ensite Precision. Cewniki ablacyjne irygowane solą fizjologiczną wyposażone w czujniki pola magnetycznego oraz czujnik siły nacisku.</t>
  </si>
  <si>
    <t>Elektroda wielopolowa HD Grid do mapowania arytmii złożonych kompatybilna z systemem EnSite Precision wyposażona w czujnik pola magnetycznego, umożliwiająca analizowanie dwukierunkowego prostopadłego wektora kierunku propagacji arytmii.
Średnica shaftu: 8F 
Spacing 3-3-3 mm
Długość: 105 cm
Ilość elektrod: 18</t>
  </si>
  <si>
    <t>Patche referencyjne do posiadanego generatora RF Ampere.</t>
  </si>
  <si>
    <t>Kabel połączeniowy umożliwiający połączenie elektrody wielopolowej z poz. 8 z systemem elektrofizjologicznym.</t>
  </si>
  <si>
    <t>Cewnik wieloelektrodowy nieirygowany w kształcie 'lasso' umożliwiający okrężną ablację wokół żył płucnych.
Parametry wymagane: sterowalne zagięcie końcówki</t>
  </si>
  <si>
    <t>Kabel połączeniowy do cewnika z poz. 1.</t>
  </si>
  <si>
    <t>Prowadnik kompatybilny z cewnikiem ablacyjnym.</t>
  </si>
  <si>
    <t>Koszulka sterowalna kompatybilna z cewnikiem wieloelektrodowym.</t>
  </si>
  <si>
    <t>Przewody wodne kompatybilne z posiadaną pompą Biotronik Qiona.</t>
  </si>
  <si>
    <t>Dostawa materiałów kardiologicznych do zabiegów sercowych</t>
  </si>
  <si>
    <r>
      <t xml:space="preserve">Rozrusznik jednojamowy (VVIR) z kompletem elektrod.
</t>
    </r>
    <r>
      <rPr>
        <b/>
        <sz val="11"/>
        <rFont val="Garamond"/>
        <family val="1"/>
      </rPr>
      <t>Parametry wymagane:</t>
    </r>
    <r>
      <rPr>
        <sz val="11"/>
        <rFont val="Garamond"/>
        <family val="1"/>
      </rPr>
      <t xml:space="preserve">
1. Żywotność stymulatora min 9 lat  przy stymulacji 60/min, 50%, prądem ≥ 2,5 V / 0.4 ms.
2. Waga maksymalnie 30 g.
3. Histereza stymulacji.
4. Pamięć z zapisem ekg wewnątrzsercowego (IEGM) z trigerami zapisu.
5. 5% urządzeń umożliwiających wykonanie badania MRI bez stref wykluczenia.
6. koplet elektrod 6F lub 7F do stałej stymulacji o aktywnym systemie fiksacji ze złączem IS-1 do wyboru na etapie zamówienia co najmniej 4 długości z zakresu 52 - 70 cm, w zestawie mandryny typu J do fiksacji w uszku przedsionka.
7. Dostepna do 110% urządzeń elektroda bezmandrynowa do stałej stymulacji ze złączem IS-1, średnica &lt; 5F.
8. W zestawie z elektrodą bezmandrynową koszulka dedykowana do selektywnej implantacji tej elektrody w różne miejsca w prawej komorze oraz do stymulacji pęczka Hisa. Dostępne co najmniej 3 krzywizny koszulki w tym sterowalna - do wyboru na etapie zamówienia.</t>
    </r>
  </si>
  <si>
    <t>Wkłucia do żyły podobojczykowej  - koszulki rozrywane dedykowane do implantacji elektrod rozrusznikowych:
1. Dostępne średnice 5F – 16F.
2. Długość 14 cm (+/- 2 cm).
3. W zestawie igła 18GA i prowadnica 0.038’’ do nakłucia/wprowadzenia koszulki.
4. Funkcja dająca możliwość utrzymania rozszerzacza w koszulce podczas wprowadzania.</t>
  </si>
  <si>
    <r>
      <t xml:space="preserve">Rozrusznik dwujamowy (DDDR) o zwiększonej pojemności baterii z kompletem elektrod.
</t>
    </r>
    <r>
      <rPr>
        <b/>
        <sz val="11"/>
        <rFont val="Garamond"/>
        <family val="1"/>
      </rPr>
      <t>Parametry wymagane:</t>
    </r>
    <r>
      <rPr>
        <sz val="11"/>
        <rFont val="Garamond"/>
        <family val="1"/>
      </rPr>
      <t xml:space="preserve">
1. Dostępne elektrody przedsionkowe i komorowe, sterydowe, o kilku długościach i o mechanizmach fiksacji aktywnym i pasywnym - do w</t>
    </r>
    <r>
      <rPr>
        <sz val="11"/>
        <rFont val="Garamond"/>
        <family val="1"/>
      </rPr>
      <t>yboru na etapie zamówienia.</t>
    </r>
    <r>
      <rPr>
        <sz val="11"/>
        <rFont val="Garamond"/>
        <family val="1"/>
      </rPr>
      <t xml:space="preserve">
2. Dostępne koszulki (kilka typów) dedykowane do selektywnej implantacji elektrod w różne miejsca w prawej komorze oraz do stymulacji pęczka Hisa (do 44 sztuk zamawianych rozruszników).
3. Pojemność baterii minimum 1.6 Ah.
4. Żywotność stymulatora minimum 10 lat zakładając 50%  stymulacji DDD 60/min, prądem ≥  2.0V/0.5ms.
5. Waga maksymalnie 30 g.
6. Pamięć IEGM z programowanymi triggerami zapisu IEGM.</t>
    </r>
  </si>
  <si>
    <r>
      <t>Rozdzielacze sygnału 'typ Y', tak IS-1 bipolar do 2 x IS -1 unipolar jaki bipolar IS1 do 2 x bipolar IS-1, do wyboru na etapie</t>
    </r>
    <r>
      <rPr>
        <sz val="11"/>
        <rFont val="Garamond"/>
        <family val="1"/>
      </rPr>
      <t xml:space="preserve"> zamówienia.</t>
    </r>
  </si>
  <si>
    <t>Zestaw mandrynów 0.014 proste i 'J' długość 45 - 110 do wyboru przez zamawiającego na etapie zamówienia.</t>
  </si>
  <si>
    <t>Cewniki 20 - 24 polowe sterowalne:
- Sterowalne wyłącznie metodą push-pull lub wyłącznie obrotową (do wyboru przez Zamawiającego); 
- Średnica 7F lub 6F (do wyboru przez Zamawiającego);
- Rozstawy elektrod, co najmniej pięć do wyboru np. 2-6-2, 2-2, 2-8-2, 2-7-1, 2-8-2-60-2-8-2 (tolerancja +/- 2 mm); 
- Do wyboru co najmniej cztery zakresy krzywizn w tym jedna dedykowano jako ‘halo’ do prawego przedsionka.</t>
  </si>
  <si>
    <r>
      <t>Prowadniki zabiegowe, angioplastyczne typ WHISPER MS o średnicy  0.014", Prowadnik z powłoką hydrofilną,  długość 190</t>
    </r>
    <r>
      <rPr>
        <sz val="11"/>
        <rFont val="Garamond"/>
        <family val="1"/>
      </rPr>
      <t xml:space="preserve"> cm, </t>
    </r>
    <r>
      <rPr>
        <sz val="11"/>
        <rFont val="Garamond"/>
        <family val="1"/>
      </rPr>
      <t>końcówka typu: „shaping ribbon”, prosta i „J”.</t>
    </r>
  </si>
  <si>
    <r>
      <t xml:space="preserve">Kardiowerter-defibrylator resynchronizujący DDD
</t>
    </r>
    <r>
      <rPr>
        <b/>
        <sz val="11"/>
        <rFont val="Garamond"/>
        <family val="1"/>
      </rPr>
      <t xml:space="preserve">Parametry graniczne:
</t>
    </r>
    <r>
      <rPr>
        <sz val="11"/>
        <rFont val="Garamond"/>
        <family val="1"/>
      </rPr>
      <t xml:space="preserve">1. Elektroda defibrylująca przechodząca przez koszulki 7 F lub cieńsze, z aktywną fiksacją, do wyboru na etapie zamówienia jedno lub spiralowa i co najmniej 2 różne długości elektrody,
2. Żywotność baterii  co najmniej 6  lat dla stymulacji (15%) A/V i 100% LV amplituda impulsu 2,5V impedancja 500 Ohm,
3. Energia defibrylacji co najmniej 36 J,
4. Obsługa elektrod lewokomorowych czterobiegunowych,
5. Możliwość dostarczenia urządzenia ze złączem IS-1 (bez obsługi elektrod czterobiegunowych) zamiast IS-4 (do wyboru przez zamawiającego),
6. Dostępne urządzenia ze złączem DF4 lub z DF-1 (do wyboru przez zamawiającego),
7. Cewnik wprowadzający do zatoki wieńcowej (co najmniej 5 krzywizn),
8. Cewnik do subselekcji  żył serca (co najmniej 4 krzywizny), 
9. Nożyk do rozcinania cewników z pozycji 7 i 8,
10. Balon do okluzji i kontrastowania wstecznego zatoki wieńcowej,
11. Prowadnica 'angioplastyczna' - 0.014"  - kompatybilna z elektrodą OTW,
12. Komunikacja bezprzewodowa (bez przykładania głowicy programatora) podczas implantacji,
13. Możliwość programowalnego wyłączenia obudowy urządzenia z obwodu wysokonapięciowego,
17. Dostępne, co najmniej 3 typy elektrod lewokomorowych OTW czterobiegunowych oraz co najmniej 2 typy elektrody dwubiegunowych o średnicy umożliwiającej wprowadzenie ich do żył bocznych przez subselektory (z pozycji 8),
18. Elektrody do CS sterydowe (wszystkie bieguny), </t>
    </r>
    <r>
      <rPr>
        <sz val="11"/>
        <color indexed="60"/>
        <rFont val="Garamond"/>
        <family val="1"/>
      </rPr>
      <t xml:space="preserve">                                    
</t>
    </r>
    <r>
      <rPr>
        <sz val="11"/>
        <rFont val="Garamond"/>
        <family val="1"/>
      </rPr>
      <t>19. Elektroda przedsionkowa przechodząca przez koszulki 7F lub cieńsze, z aktywną fiksacją, do wyboru co najmniej 2 różne długości elektrody.</t>
    </r>
  </si>
  <si>
    <t>* dostawa produktów i dzierżawa urządzenia, bez kosztu zużycia energii elektrycznej</t>
  </si>
  <si>
    <r>
      <rPr>
        <sz val="11"/>
        <rFont val="Garamond"/>
        <family val="1"/>
      </rPr>
      <t xml:space="preserve">* dostawa produktów i dzierżawa urządzenia, </t>
    </r>
    <r>
      <rPr>
        <sz val="11"/>
        <color indexed="10"/>
        <rFont val="Garamond"/>
        <family val="1"/>
      </rPr>
      <t>bez kosztu zużycia energii elektrycznej</t>
    </r>
  </si>
  <si>
    <r>
      <rPr>
        <b/>
        <sz val="11"/>
        <color indexed="56"/>
        <rFont val="Garamond"/>
        <family val="1"/>
      </rPr>
      <t>Dzierżawa urządzenia do obsługi  koszulki mapującej arytmię w sposób bezinwazyjny (1 szt.)</t>
    </r>
    <r>
      <rPr>
        <sz val="11"/>
        <color indexed="8"/>
        <rFont val="Garamond"/>
        <family val="1"/>
      </rPr>
      <t xml:space="preserve">
</t>
    </r>
    <r>
      <rPr>
        <b/>
        <sz val="11"/>
        <color indexed="8"/>
        <rFont val="Garamond"/>
        <family val="1"/>
      </rPr>
      <t>Parametry techniczne:</t>
    </r>
    <r>
      <rPr>
        <sz val="11"/>
        <color indexed="8"/>
        <rFont val="Garamond"/>
        <family val="1"/>
      </rPr>
      <t xml:space="preserve">
1. Urządzenie mobilne,
2. Waga do 110 kg,
3. Wymiary do 150 cm (wys.) x 90 cm (głębokość) x 80 cm (szerokość),
4. Wyposażenie we wzmacniacz, komputer, ekran oraz wózek,
5. Kompatybilność z koszulką mapującą z wielopolowym zapisem EKG z pozycji 6.
6. Tworzenie mapy serca na podstawie połączenia sygnałów </t>
    </r>
    <r>
      <rPr>
        <sz val="11"/>
        <rFont val="Garamond"/>
        <family val="1"/>
      </rPr>
      <t>EKG</t>
    </r>
    <r>
      <rPr>
        <sz val="11"/>
        <color indexed="10"/>
        <rFont val="Garamond"/>
        <family val="1"/>
      </rPr>
      <t xml:space="preserve"> </t>
    </r>
    <r>
      <rPr>
        <sz val="11"/>
        <rFont val="Garamond"/>
        <family val="1"/>
      </rPr>
      <t xml:space="preserve">zebranych z kosuzlki mapującej oraz danych skanowania uzyskanych w tomografii komputerowej.
</t>
    </r>
    <r>
      <rPr>
        <b/>
        <sz val="11"/>
        <color indexed="56"/>
        <rFont val="Garamond"/>
        <family val="1"/>
      </rPr>
      <t>Szczegółowy zakres czynności serwisowych - niniejszego urządzenia,  zawiera załącznik nr 1b do specyfikacji, który jest integralną częścią tego arkusza.</t>
    </r>
  </si>
  <si>
    <t>Cewnik do krioablacji punktowej; 3 modele do wyboru kompatybilne z posiadaną kriokonsolą Medtronic</t>
  </si>
  <si>
    <t>Elektroda do posiadanego defibrylatora Philips Hearstar M3713A:
1. Służąca do defibrylacji, kardiowersji, czasowej stymulacji serca i monitorungu EKG,
2. Jednorazowego użytku, 
3. Wyposażona we wtyczkę antyporażeniową, 
4. Dobrze przylegająca do skóry pacjenta, 
5. Spełniająca wymogi Europejskiej Dyrektywy i Międzynarodowe Standardy (ANSI/AAMI DF-80, IEC/CEI/EN 60601-2-4, 60601-1, ISO 10993-1 lub równoważne).</t>
  </si>
  <si>
    <t>Opis geretaora zawiera załącznik nr 1c do specyfikacji, który jest integralną częścią tego arkusza.</t>
  </si>
  <si>
    <t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Polski, (nie dotyczy części 25. poz. 10).</t>
  </si>
  <si>
    <r>
      <t xml:space="preserve">Rozrusznik podstawowy resynchronizujący ze złączem lewokomorowym IS-1
</t>
    </r>
    <r>
      <rPr>
        <b/>
        <sz val="11"/>
        <rFont val="Garamond"/>
        <family val="1"/>
      </rPr>
      <t>Parametry wymagane:</t>
    </r>
    <r>
      <rPr>
        <sz val="11"/>
        <rFont val="Garamond"/>
        <family val="1"/>
      </rPr>
      <t xml:space="preserve">
1. Dostępne, co najmniej 2 typy elektrod lewokomorowych OTW w tym elektrody dwubiegunowe o średnicy umożliwiającej wprowadzenie do żył bocznych przez subselektory (pkt 3).
2. Cewnik wprowadzający do zatoki wieńcowej (co najmniej 5 krzywizn).
3. Cewnik do subselekcji  żył serca (co najmniej 4 krzywizny).
4. Cewnik do lokalizacji ujścia i kaniulacji zatoki wieńcowej o średnicy &lt; 7F.
5. Nożyk do rozcinania cewników z pozycji 2 i 3.
6. Balon do okluzji i kontrastowania wstecznego zatoki wieńcowej.
7. Wymagane: Cewnik do subselekcji żył dostarczany z rozszerzaczem o hydrofilnej końcówce.
8.  Wymagane: Dostępne elektrody bezmandrynowe o aktywnej fiksacji i średnicy &lt; 5 F.                          
9. Wymaganie: Dostępne koszulki (kilka typów) dedykowane do selektywnej implantacji elektrod w różne miejsca w prawej komorze oraz do stymulacji pęczka Hisa, w tym sterowalna.</t>
    </r>
  </si>
  <si>
    <r>
      <t xml:space="preserve">Rozrusznik dwujamowy (DDDR) z kompletem elektrod.
</t>
    </r>
    <r>
      <rPr>
        <b/>
        <sz val="11"/>
        <rFont val="Garamond"/>
        <family val="1"/>
      </rPr>
      <t>Parametry wymagane:</t>
    </r>
    <r>
      <rPr>
        <sz val="11"/>
        <rFont val="Garamond"/>
        <family val="1"/>
      </rPr>
      <t xml:space="preserve">
1. Żywotność stymulatora minimum 8 lat zakładając 50% stymulacji DDD 60/min, prądem ≥  2.0V/0.5ms.
2. Waga maksymalnie 30 g.
3. Pamięć IEGM z programowanymi triggerami zapisu IEGM.
4. 50% urzdeń z czułością w kanale komorowym od conajmniej 0.5mV.
5. 5% urządzeń umożliwiających wykonanie badania MRI bez stref wykluczenia.
6. koplet elektrod 6F lub 7F do stałej stymulacji o aktywnym systemie fiksacji ze złączem IS-1 do wyboru na etapie zamówienia co najmniej 4 długości z zakresu 52 - 70 cm, w zestawie mandryny typu J do fiksacji w uszku przedsionka. 
7. Dostepna do 110% urządzeń elektroda bezmandrynowa do stałej stymulacji ze złączem IS-1 , średnica &lt; 5F.
8. W zestawie z elektrodą bezmandrynową koszulka dedykowana do selektywnej implantacji tej elektrody w różne miejsca w prawej komorze oraz do stymulacji pęczka Hisa. Dostępne co najmniej 3 krzywizny koszulki w tym sterowalna  - do wyboru na etapie zamówienia.</t>
    </r>
  </si>
  <si>
    <r>
      <t xml:space="preserve">Zestaw do obłożenia pola zabiegowego, osłony i fartuchy do zabiegu implantacji rozruszników.
</t>
    </r>
    <r>
      <rPr>
        <b/>
        <sz val="11"/>
        <rFont val="Garamond"/>
        <family val="1"/>
      </rPr>
      <t xml:space="preserve">Wymagane elementy zestawu: </t>
    </r>
    <r>
      <rPr>
        <sz val="11"/>
        <rFont val="Garamond"/>
        <family val="1"/>
      </rPr>
      <t xml:space="preserve">
• serweta o wymiarach min 225x360 cm z przezroczystymi foliowymi wstawkami po obu stronach do zabezpieczenia pulpitu sterowniczego - 1 sztuka;
• Serweta posiada dwa samoprzylepne otwory eliptyczne w okolicach podobojczykowych o wymiarach 12x15 cm wypełnione folią chirurgiczną. Długość serwety od otworów eliptycznych w stronę głowy nie mniej niż 130 cm. Otwory otoczone warstwą chłonną o wymiarach 150x230 cm oraz 2 zaślepione otwory w okolicach tt. udowych (O 8,5 cm) otoczone taśmą;
• fartuch chirurgiczny wykonany z włókniny typu SMS rozmiar XL - 2 sztuki; 
• ręczniki chłonne 30x40 cm - 4 sztuki; 
• osłona na głowicę RTG O 50 cm - 1 sztuka; 
• osłona na ekran radiologiczny O 80 - 1 sztuka; 
• serweta na stolik - 150x200 cm (owinięcie zestawu) - 1 sztuka.
</t>
    </r>
    <r>
      <rPr>
        <sz val="11"/>
        <color indexed="10"/>
        <rFont val="Garamond"/>
        <family val="1"/>
      </rPr>
      <t>Zamawiający dopuszcza ręczniki chłonne 30x35 cm - 4 szt.</t>
    </r>
  </si>
  <si>
    <r>
      <t xml:space="preserve">Zestaw do ANGIOGRAFII  
Elementy zestawu:
Serweta do angiografii 320x235cm z panelem foliowym, warstwą chłonną i dwoma otworami o śr. 12cm do dostępu udowego - 1szt.
Serweta na stół instrumentalny w którą owinięty jest zestaw. 190x150 - 1szt.
Serweta z włókniny kompresowej 80x60cm - 1szt.
Serwetki do rąk z włókniny kompresowej 40x20cm - 2szt.
Osłona foliowa z gumką 100x180cm - 1szt.
Kompresy z gazy 13-nitkowej, 8-warstwowe 10x10cm - 30szt.
Miska plastikowa 200ml - 1szt.
Korcang plastikowy 24cm - 1szt.
Pęseta metalowa anatomiczna 14cm - 1szt.
Skalpel nr 11 - 1szt.
Strzykawka 3 - częściowa Luer 10ml - 2szt.
Strzykawka 3 - częściowa Luer Lock 20ml - 2szt.
Fartuch chirurgiczny Standard L - 2szt.
</t>
    </r>
    <r>
      <rPr>
        <sz val="11"/>
        <color indexed="10"/>
        <rFont val="Garamond"/>
        <family val="1"/>
      </rPr>
      <t xml:space="preserve">Zamawiający dopuszcza serwety z włókniny kompresowej o wymiarze 70x80 cm - 1 szt.
Zamawiający dopuszcza serwetki do rąk z włókniny o wymiarze 30x35cm - 2 szt. 
Zamawiający dopuszcza kompresy z gazy 17-nitkowej, 8 warstwowej o wymiarze 10x10 cm - 30 szt.
Zamawiający dopuszcza miskę plastikową o pojemności 250 ml - 1 szt.
Zamawiający dopuszcza pęsete metalową anatomiczną prostą o wymiarze 10,5cm - 1 szt.
Zamawiający dopuszcza serwetę do angiografii o wymiarach min. 330cm x215cm z panelem foliowym, warstwą chłonną i dwoma otworami o średnicy 12cm do dostępu udowego - 1 szt.
</t>
    </r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</si>
</sst>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* #,##0.00\ [$€-1]_-;\-* #,##0.00\ [$€-1]_-;_-* &quot;-&quot;??\ [$€-1]_-;_-@_-"/>
    <numFmt numFmtId="183" formatCode="[$-415]d\ mmmm\ yyyy"/>
    <numFmt numFmtId="184" formatCode="#,##0.0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Garamond"/>
      <family val="1"/>
    </font>
    <font>
      <sz val="11"/>
      <name val="Garamond"/>
      <family val="1"/>
    </font>
    <font>
      <sz val="8"/>
      <name val="Arial CE"/>
      <family val="0"/>
    </font>
    <font>
      <sz val="11"/>
      <color indexed="8"/>
      <name val="Garamond"/>
      <family val="1"/>
    </font>
    <font>
      <i/>
      <sz val="11"/>
      <color indexed="8"/>
      <name val="Garamond"/>
      <family val="1"/>
    </font>
    <font>
      <sz val="11"/>
      <color indexed="10"/>
      <name val="Garamond"/>
      <family val="1"/>
    </font>
    <font>
      <b/>
      <sz val="11"/>
      <color indexed="8"/>
      <name val="Garamond"/>
      <family val="1"/>
    </font>
    <font>
      <b/>
      <sz val="11"/>
      <color indexed="56"/>
      <name val="Garamond"/>
      <family val="1"/>
    </font>
    <font>
      <sz val="11"/>
      <color indexed="6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sz val="10"/>
      <color theme="1"/>
      <name val="Garamond"/>
      <family val="1"/>
    </font>
    <font>
      <b/>
      <sz val="11"/>
      <color theme="1"/>
      <name val="Garamond"/>
      <family val="1"/>
    </font>
    <font>
      <sz val="11"/>
      <color rgb="FFFF000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34" borderId="0" xfId="0" applyFont="1" applyFill="1" applyAlignment="1" applyProtection="1">
      <alignment horizontal="left" vertical="top" wrapText="1"/>
      <protection locked="0"/>
    </xf>
    <xf numFmtId="1" fontId="5" fillId="34" borderId="0" xfId="0" applyNumberFormat="1" applyFont="1" applyFill="1" applyBorder="1" applyAlignment="1" applyProtection="1">
      <alignment horizontal="left" vertical="top" wrapText="1"/>
      <protection locked="0"/>
    </xf>
    <xf numFmtId="0" fontId="5" fillId="34" borderId="0" xfId="0" applyFont="1" applyFill="1" applyBorder="1" applyAlignment="1" applyProtection="1">
      <alignment horizontal="center" vertical="top" wrapText="1"/>
      <protection locked="0"/>
    </xf>
    <xf numFmtId="44" fontId="5" fillId="34" borderId="11" xfId="0" applyNumberFormat="1" applyFont="1" applyFill="1" applyBorder="1" applyAlignment="1" applyProtection="1">
      <alignment horizontal="left" vertical="top" wrapText="1"/>
      <protection locked="0"/>
    </xf>
    <xf numFmtId="0" fontId="5" fillId="34" borderId="0" xfId="0" applyFont="1" applyFill="1" applyAlignment="1" applyProtection="1">
      <alignment horizontal="left" vertical="top" wrapText="1"/>
      <protection locked="0"/>
    </xf>
    <xf numFmtId="1" fontId="5" fillId="34" borderId="0" xfId="0" applyNumberFormat="1" applyFont="1" applyFill="1" applyAlignment="1" applyProtection="1">
      <alignment horizontal="left" vertical="top" wrapText="1"/>
      <protection locked="0"/>
    </xf>
    <xf numFmtId="0" fontId="5" fillId="34" borderId="0" xfId="0" applyFont="1" applyFill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left" vertical="center" wrapText="1"/>
    </xf>
    <xf numFmtId="0" fontId="48" fillId="0" borderId="10" xfId="58" applyFont="1" applyBorder="1" applyAlignment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 locked="0"/>
    </xf>
    <xf numFmtId="0" fontId="5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8" fillId="0" borderId="0" xfId="0" applyFont="1" applyFill="1" applyAlignment="1" applyProtection="1">
      <alignment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1" fontId="48" fillId="0" borderId="0" xfId="0" applyNumberFormat="1" applyFont="1" applyFill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right" vertical="top" wrapText="1"/>
      <protection locked="0"/>
    </xf>
    <xf numFmtId="0" fontId="48" fillId="35" borderId="0" xfId="0" applyFont="1" applyFill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1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48" fillId="33" borderId="10" xfId="0" applyFont="1" applyFill="1" applyBorder="1" applyAlignment="1" applyProtection="1">
      <alignment horizontal="center" vertical="center" wrapText="1"/>
      <protection locked="0"/>
    </xf>
    <xf numFmtId="44" fontId="48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35" borderId="11" xfId="0" applyFont="1" applyFill="1" applyBorder="1" applyAlignment="1" applyProtection="1">
      <alignment horizontal="center" vertical="center" wrapText="1"/>
      <protection locked="0"/>
    </xf>
    <xf numFmtId="0" fontId="48" fillId="0" borderId="10" xfId="58" applyFont="1" applyBorder="1" applyAlignment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175" fontId="4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vertical="top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3" fontId="5" fillId="0" borderId="0" xfId="69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Alignment="1" quotePrefix="1">
      <alignment/>
    </xf>
    <xf numFmtId="0" fontId="5" fillId="0" borderId="0" xfId="0" applyFont="1" applyBorder="1" applyAlignment="1">
      <alignment/>
    </xf>
    <xf numFmtId="0" fontId="48" fillId="35" borderId="10" xfId="58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48" fillId="0" borderId="10" xfId="58" applyNumberFormat="1" applyFont="1" applyBorder="1" applyAlignment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>
      <alignment vertical="center"/>
    </xf>
    <xf numFmtId="0" fontId="50" fillId="33" borderId="10" xfId="0" applyFont="1" applyFill="1" applyBorder="1" applyAlignment="1" applyProtection="1">
      <alignment horizontal="center" vertical="center" wrapText="1"/>
      <protection locked="0"/>
    </xf>
    <xf numFmtId="0" fontId="5" fillId="35" borderId="10" xfId="58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44" fontId="4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4" xfId="0" applyFont="1" applyBorder="1" applyAlignment="1">
      <alignment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4" borderId="15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16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4" fontId="5" fillId="0" borderId="12" xfId="69" applyNumberFormat="1" applyFont="1" applyFill="1" applyBorder="1" applyAlignment="1" applyProtection="1">
      <alignment horizontal="left" vertical="center" wrapText="1"/>
      <protection locked="0"/>
    </xf>
    <xf numFmtId="44" fontId="5" fillId="0" borderId="11" xfId="69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44" fontId="5" fillId="0" borderId="13" xfId="69" applyNumberFormat="1" applyFont="1" applyFill="1" applyBorder="1" applyAlignment="1" applyProtection="1">
      <alignment horizontal="left" vertical="center" wrapText="1"/>
      <protection locked="0"/>
    </xf>
    <xf numFmtId="44" fontId="5" fillId="0" borderId="13" xfId="0" applyNumberFormat="1" applyFont="1" applyFill="1" applyBorder="1" applyAlignment="1">
      <alignment horizontal="left" vertical="center" wrapText="1"/>
    </xf>
    <xf numFmtId="44" fontId="5" fillId="0" borderId="17" xfId="69" applyNumberFormat="1" applyFont="1" applyFill="1" applyBorder="1" applyAlignment="1" applyProtection="1">
      <alignment horizontal="center" vertical="center" wrapText="1"/>
      <protection locked="0"/>
    </xf>
    <xf numFmtId="44" fontId="5" fillId="0" borderId="18" xfId="69" applyNumberFormat="1" applyFont="1" applyFill="1" applyBorder="1" applyAlignment="1" applyProtection="1">
      <alignment horizontal="center" vertical="center" wrapText="1"/>
      <protection locked="0"/>
    </xf>
    <xf numFmtId="44" fontId="5" fillId="0" borderId="13" xfId="0" applyNumberFormat="1" applyFont="1" applyBorder="1" applyAlignment="1">
      <alignment horizontal="left" vertical="center" wrapText="1"/>
    </xf>
    <xf numFmtId="0" fontId="5" fillId="0" borderId="0" xfId="0" applyFont="1" applyFill="1" applyAlignment="1" applyProtection="1">
      <alignment horizontal="left" vertical="top" wrapText="1"/>
      <protection locked="0"/>
    </xf>
    <xf numFmtId="3" fontId="4" fillId="4" borderId="19" xfId="0" applyNumberFormat="1" applyFont="1" applyFill="1" applyBorder="1" applyAlignment="1" applyProtection="1">
      <alignment horizontal="center" vertical="top" wrapText="1"/>
      <protection locked="0"/>
    </xf>
    <xf numFmtId="0" fontId="5" fillId="4" borderId="2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8" fillId="0" borderId="10" xfId="58" applyFont="1" applyBorder="1" applyAlignment="1">
      <alignment horizontal="center" vertical="center" wrapText="1"/>
      <protection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0" fontId="5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75" fontId="4" fillId="33" borderId="12" xfId="42" applyNumberFormat="1" applyFont="1" applyFill="1" applyBorder="1" applyAlignment="1" applyProtection="1">
      <alignment horizontal="center" vertical="center" wrapText="1"/>
      <protection locked="0"/>
    </xf>
    <xf numFmtId="175" fontId="4" fillId="33" borderId="11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10" xfId="0" applyFont="1" applyBorder="1" applyAlignment="1">
      <alignment horizontal="left" vertical="center" wrapText="1"/>
    </xf>
    <xf numFmtId="4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21" xfId="0" applyFont="1" applyFill="1" applyBorder="1" applyAlignment="1">
      <alignment horizontal="center" vertical="top" wrapText="1"/>
    </xf>
    <xf numFmtId="0" fontId="48" fillId="0" borderId="22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top" wrapText="1"/>
    </xf>
    <xf numFmtId="0" fontId="48" fillId="0" borderId="21" xfId="0" applyFont="1" applyFill="1" applyBorder="1" applyAlignment="1">
      <alignment horizontal="left" vertical="center" wrapText="1"/>
    </xf>
    <xf numFmtId="0" fontId="48" fillId="0" borderId="22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8" fillId="0" borderId="21" xfId="0" applyFont="1" applyFill="1" applyBorder="1" applyAlignment="1">
      <alignment horizontal="left" vertical="center" wrapText="1"/>
    </xf>
    <xf numFmtId="0" fontId="48" fillId="0" borderId="22" xfId="0" applyFont="1" applyFill="1" applyBorder="1" applyAlignment="1">
      <alignment horizontal="left" vertical="center"/>
    </xf>
    <xf numFmtId="0" fontId="48" fillId="0" borderId="13" xfId="0" applyFont="1" applyFill="1" applyBorder="1" applyAlignment="1">
      <alignment horizontal="left" vertical="center"/>
    </xf>
    <xf numFmtId="0" fontId="48" fillId="0" borderId="12" xfId="0" applyFont="1" applyFill="1" applyBorder="1" applyAlignment="1">
      <alignment horizontal="center" vertical="top"/>
    </xf>
    <xf numFmtId="0" fontId="48" fillId="0" borderId="11" xfId="0" applyFont="1" applyFill="1" applyBorder="1" applyAlignment="1">
      <alignment horizontal="center" vertical="top"/>
    </xf>
    <xf numFmtId="0" fontId="51" fillId="34" borderId="14" xfId="0" applyFont="1" applyFill="1" applyBorder="1" applyAlignment="1" applyProtection="1">
      <alignment horizontal="left" vertical="top" wrapText="1"/>
      <protection locked="0"/>
    </xf>
    <xf numFmtId="0" fontId="51" fillId="34" borderId="0" xfId="0" applyFont="1" applyFill="1" applyAlignment="1" applyProtection="1">
      <alignment horizontal="left" vertical="top" wrapText="1"/>
      <protection locked="0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top" wrapText="1"/>
      <protection locked="0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10" xfId="53"/>
    <cellStyle name="Normalny 2" xfId="54"/>
    <cellStyle name="Normalny 2 2" xfId="55"/>
    <cellStyle name="Normalny 2 2 2" xfId="56"/>
    <cellStyle name="Normalny 3" xfId="57"/>
    <cellStyle name="Normalny 4" xfId="58"/>
    <cellStyle name="Normalny 4 2" xfId="59"/>
    <cellStyle name="Normalny 7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F77"/>
  <sheetViews>
    <sheetView showGridLines="0" view="pageBreakPreview" zoomScale="55" zoomScaleNormal="115" zoomScaleSheetLayoutView="55" workbookViewId="0" topLeftCell="A40">
      <selection activeCell="B58" sqref="B58:E58"/>
    </sheetView>
  </sheetViews>
  <sheetFormatPr defaultColWidth="9.00390625" defaultRowHeight="12.75"/>
  <cols>
    <col min="1" max="1" width="3.625" style="54" customWidth="1"/>
    <col min="2" max="2" width="19.25390625" style="54" customWidth="1"/>
    <col min="3" max="3" width="47.75390625" style="54" customWidth="1"/>
    <col min="4" max="4" width="13.625" style="54" customWidth="1"/>
    <col min="5" max="5" width="27.75390625" style="54" customWidth="1"/>
    <col min="6" max="16384" width="9.125" style="54" customWidth="1"/>
  </cols>
  <sheetData>
    <row r="1" spans="1:5" ht="15">
      <c r="A1" s="53"/>
      <c r="B1" s="53"/>
      <c r="C1" s="53"/>
      <c r="E1" s="55" t="s">
        <v>16</v>
      </c>
    </row>
    <row r="2" spans="1:4" ht="15">
      <c r="A2" s="53"/>
      <c r="B2" s="56"/>
      <c r="C2" s="56" t="s">
        <v>17</v>
      </c>
      <c r="D2" s="56"/>
    </row>
    <row r="3" spans="1:4" ht="15">
      <c r="A3" s="53"/>
      <c r="B3" s="53"/>
      <c r="C3" s="53"/>
      <c r="D3" s="57"/>
    </row>
    <row r="4" spans="1:4" ht="15">
      <c r="A4" s="53"/>
      <c r="B4" s="53" t="s">
        <v>18</v>
      </c>
      <c r="C4" s="53" t="s">
        <v>100</v>
      </c>
      <c r="D4" s="57"/>
    </row>
    <row r="5" spans="1:4" ht="15">
      <c r="A5" s="53"/>
      <c r="B5" s="53"/>
      <c r="C5" s="53"/>
      <c r="D5" s="57"/>
    </row>
    <row r="6" spans="1:5" ht="31.5" customHeight="1">
      <c r="A6" s="53"/>
      <c r="B6" s="53" t="s">
        <v>19</v>
      </c>
      <c r="C6" s="101" t="s">
        <v>161</v>
      </c>
      <c r="D6" s="101"/>
      <c r="E6" s="101"/>
    </row>
    <row r="7" spans="1:4" ht="15">
      <c r="A7" s="53"/>
      <c r="B7" s="53"/>
      <c r="C7" s="53"/>
      <c r="D7" s="57"/>
    </row>
    <row r="8" spans="1:4" ht="15">
      <c r="A8" s="53"/>
      <c r="B8" s="58" t="s">
        <v>20</v>
      </c>
      <c r="C8" s="117"/>
      <c r="D8" s="103"/>
    </row>
    <row r="9" spans="1:4" ht="30">
      <c r="A9" s="53"/>
      <c r="B9" s="58" t="s">
        <v>21</v>
      </c>
      <c r="C9" s="118"/>
      <c r="D9" s="119"/>
    </row>
    <row r="10" spans="1:4" ht="15">
      <c r="A10" s="53"/>
      <c r="B10" s="58" t="s">
        <v>22</v>
      </c>
      <c r="C10" s="114"/>
      <c r="D10" s="115"/>
    </row>
    <row r="11" spans="1:4" ht="15">
      <c r="A11" s="53"/>
      <c r="B11" s="58" t="s">
        <v>23</v>
      </c>
      <c r="C11" s="114"/>
      <c r="D11" s="115"/>
    </row>
    <row r="12" spans="1:4" ht="15">
      <c r="A12" s="53"/>
      <c r="B12" s="58" t="s">
        <v>24</v>
      </c>
      <c r="C12" s="114"/>
      <c r="D12" s="115"/>
    </row>
    <row r="13" spans="1:4" ht="15">
      <c r="A13" s="53"/>
      <c r="B13" s="58" t="s">
        <v>25</v>
      </c>
      <c r="C13" s="114"/>
      <c r="D13" s="115"/>
    </row>
    <row r="14" spans="1:4" ht="15">
      <c r="A14" s="53"/>
      <c r="B14" s="58" t="s">
        <v>26</v>
      </c>
      <c r="C14" s="114"/>
      <c r="D14" s="115"/>
    </row>
    <row r="15" spans="1:4" ht="15">
      <c r="A15" s="53"/>
      <c r="B15" s="58" t="s">
        <v>27</v>
      </c>
      <c r="C15" s="114"/>
      <c r="D15" s="115"/>
    </row>
    <row r="16" spans="1:4" ht="15">
      <c r="A16" s="53"/>
      <c r="B16" s="58" t="s">
        <v>28</v>
      </c>
      <c r="C16" s="114"/>
      <c r="D16" s="115"/>
    </row>
    <row r="17" spans="1:4" ht="15">
      <c r="A17" s="53"/>
      <c r="B17" s="58" t="s">
        <v>29</v>
      </c>
      <c r="C17" s="114"/>
      <c r="D17" s="115"/>
    </row>
    <row r="18" spans="1:4" ht="15">
      <c r="A18" s="53"/>
      <c r="B18" s="53"/>
      <c r="C18" s="52"/>
      <c r="D18" s="59"/>
    </row>
    <row r="19" spans="1:4" ht="15">
      <c r="A19" s="53"/>
      <c r="B19" s="101" t="s">
        <v>30</v>
      </c>
      <c r="C19" s="111"/>
      <c r="D19" s="60"/>
    </row>
    <row r="20" spans="1:4" ht="15.75" thickBot="1">
      <c r="A20" s="53"/>
      <c r="B20" s="53"/>
      <c r="C20" s="50"/>
      <c r="D20" s="60"/>
    </row>
    <row r="21" spans="1:4" ht="15.75" thickBot="1">
      <c r="A21" s="53"/>
      <c r="B21" s="94" t="s">
        <v>31</v>
      </c>
      <c r="C21" s="112" t="s">
        <v>0</v>
      </c>
      <c r="D21" s="113"/>
    </row>
    <row r="22" spans="1:5" ht="15">
      <c r="A22" s="61"/>
      <c r="B22" s="62" t="s">
        <v>32</v>
      </c>
      <c r="C22" s="106">
        <f>'część (1)'!$F$6</f>
        <v>0</v>
      </c>
      <c r="D22" s="107"/>
      <c r="E22" s="75"/>
    </row>
    <row r="23" spans="1:4" ht="15">
      <c r="A23" s="61"/>
      <c r="B23" s="63" t="s">
        <v>33</v>
      </c>
      <c r="C23" s="106">
        <f>'część (2)'!F6</f>
        <v>0</v>
      </c>
      <c r="D23" s="107"/>
    </row>
    <row r="24" spans="1:4" ht="15">
      <c r="A24" s="61"/>
      <c r="B24" s="62" t="s">
        <v>34</v>
      </c>
      <c r="C24" s="106">
        <f>'część (3)'!F6</f>
        <v>0</v>
      </c>
      <c r="D24" s="107"/>
    </row>
    <row r="25" spans="1:4" ht="15">
      <c r="A25" s="61"/>
      <c r="B25" s="62" t="s">
        <v>35</v>
      </c>
      <c r="C25" s="106">
        <f>'część (4)'!F6</f>
        <v>0</v>
      </c>
      <c r="D25" s="107"/>
    </row>
    <row r="26" spans="1:4" ht="15" customHeight="1">
      <c r="A26" s="61"/>
      <c r="B26" s="63" t="s">
        <v>36</v>
      </c>
      <c r="C26" s="106">
        <f>'część (5)'!F6</f>
        <v>0</v>
      </c>
      <c r="D26" s="107"/>
    </row>
    <row r="27" spans="1:4" ht="15">
      <c r="A27" s="61"/>
      <c r="B27" s="62" t="s">
        <v>37</v>
      </c>
      <c r="C27" s="106">
        <f>'część (6)'!F6</f>
        <v>0</v>
      </c>
      <c r="D27" s="107"/>
    </row>
    <row r="28" spans="1:4" ht="15">
      <c r="A28" s="61"/>
      <c r="B28" s="62" t="s">
        <v>38</v>
      </c>
      <c r="C28" s="106">
        <f>'część (7)'!F6</f>
        <v>0</v>
      </c>
      <c r="D28" s="107"/>
    </row>
    <row r="29" spans="1:4" ht="15">
      <c r="A29" s="61"/>
      <c r="B29" s="63" t="s">
        <v>39</v>
      </c>
      <c r="C29" s="106">
        <f>'część (8)'!F6</f>
        <v>0</v>
      </c>
      <c r="D29" s="107"/>
    </row>
    <row r="30" spans="1:4" ht="15">
      <c r="A30" s="61"/>
      <c r="B30" s="62" t="s">
        <v>40</v>
      </c>
      <c r="C30" s="106">
        <f>'część (9)'!F6</f>
        <v>0</v>
      </c>
      <c r="D30" s="107"/>
    </row>
    <row r="31" spans="1:4" ht="15">
      <c r="A31" s="61"/>
      <c r="B31" s="62" t="s">
        <v>41</v>
      </c>
      <c r="C31" s="106">
        <f>'część (10)'!F6</f>
        <v>0</v>
      </c>
      <c r="D31" s="107"/>
    </row>
    <row r="32" spans="1:4" ht="15">
      <c r="A32" s="61"/>
      <c r="B32" s="63" t="s">
        <v>42</v>
      </c>
      <c r="C32" s="106">
        <f>'część (11)'!F6</f>
        <v>0</v>
      </c>
      <c r="D32" s="107"/>
    </row>
    <row r="33" spans="1:4" ht="15">
      <c r="A33" s="61"/>
      <c r="B33" s="62" t="s">
        <v>43</v>
      </c>
      <c r="C33" s="106">
        <f>'część (12)'!F6</f>
        <v>0</v>
      </c>
      <c r="D33" s="107"/>
    </row>
    <row r="34" spans="1:4" ht="15">
      <c r="A34" s="61"/>
      <c r="B34" s="62" t="s">
        <v>44</v>
      </c>
      <c r="C34" s="106">
        <f>'część (13)'!F6</f>
        <v>0</v>
      </c>
      <c r="D34" s="107"/>
    </row>
    <row r="35" spans="1:4" ht="15">
      <c r="A35" s="61"/>
      <c r="B35" s="63" t="s">
        <v>45</v>
      </c>
      <c r="C35" s="106">
        <f>'część (14)'!F6</f>
        <v>0</v>
      </c>
      <c r="D35" s="107"/>
    </row>
    <row r="36" spans="1:4" ht="15">
      <c r="A36" s="61"/>
      <c r="B36" s="62" t="s">
        <v>46</v>
      </c>
      <c r="C36" s="106">
        <f>'część (15)'!F6</f>
        <v>0</v>
      </c>
      <c r="D36" s="107"/>
    </row>
    <row r="37" spans="1:4" ht="15">
      <c r="A37" s="61"/>
      <c r="B37" s="62" t="s">
        <v>47</v>
      </c>
      <c r="C37" s="106">
        <f>'część (16)'!F6</f>
        <v>0</v>
      </c>
      <c r="D37" s="107"/>
    </row>
    <row r="38" spans="1:4" ht="15">
      <c r="A38" s="61"/>
      <c r="B38" s="63" t="s">
        <v>48</v>
      </c>
      <c r="C38" s="106">
        <f>'część (17)'!F6</f>
        <v>0</v>
      </c>
      <c r="D38" s="107"/>
    </row>
    <row r="39" spans="1:4" ht="15">
      <c r="A39" s="61"/>
      <c r="B39" s="62" t="s">
        <v>49</v>
      </c>
      <c r="C39" s="106">
        <f>'część (18)'!F6</f>
        <v>0</v>
      </c>
      <c r="D39" s="107"/>
    </row>
    <row r="40" spans="1:4" ht="15">
      <c r="A40" s="61"/>
      <c r="B40" s="62" t="s">
        <v>50</v>
      </c>
      <c r="C40" s="106">
        <f>'część (19)'!F6</f>
        <v>0</v>
      </c>
      <c r="D40" s="107"/>
    </row>
    <row r="41" spans="1:4" ht="15">
      <c r="A41" s="61"/>
      <c r="B41" s="63" t="s">
        <v>51</v>
      </c>
      <c r="C41" s="106">
        <f>'część (20)'!F6</f>
        <v>0</v>
      </c>
      <c r="D41" s="110"/>
    </row>
    <row r="42" spans="1:4" ht="15">
      <c r="A42" s="61"/>
      <c r="B42" s="62" t="s">
        <v>52</v>
      </c>
      <c r="C42" s="99">
        <f>'część (21)'!$F$6</f>
        <v>0</v>
      </c>
      <c r="D42" s="100"/>
    </row>
    <row r="43" spans="1:4" ht="15">
      <c r="A43" s="61"/>
      <c r="B43" s="62" t="s">
        <v>53</v>
      </c>
      <c r="C43" s="99">
        <f>'część (22)'!$F$6</f>
        <v>0</v>
      </c>
      <c r="D43" s="100"/>
    </row>
    <row r="44" spans="1:4" ht="15">
      <c r="A44" s="61"/>
      <c r="B44" s="63" t="s">
        <v>54</v>
      </c>
      <c r="C44" s="99">
        <f>'część (23)'!$F$6</f>
        <v>0</v>
      </c>
      <c r="D44" s="100"/>
    </row>
    <row r="45" spans="1:4" ht="15">
      <c r="A45" s="61"/>
      <c r="B45" s="62" t="s">
        <v>55</v>
      </c>
      <c r="C45" s="99">
        <f>'część (24)'!$F$6</f>
        <v>0</v>
      </c>
      <c r="D45" s="100"/>
    </row>
    <row r="46" spans="1:6" ht="60">
      <c r="A46" s="61"/>
      <c r="B46" s="62" t="s">
        <v>56</v>
      </c>
      <c r="C46" s="108">
        <f>'część (25)'!$F$6</f>
        <v>0</v>
      </c>
      <c r="D46" s="109"/>
      <c r="E46" s="90" t="s">
        <v>170</v>
      </c>
      <c r="F46" s="76"/>
    </row>
    <row r="47" spans="1:4" ht="15">
      <c r="A47" s="61"/>
      <c r="B47" s="63" t="s">
        <v>57</v>
      </c>
      <c r="C47" s="99">
        <f>'część (26)'!$F$6</f>
        <v>0</v>
      </c>
      <c r="D47" s="100"/>
    </row>
    <row r="48" spans="1:4" ht="15">
      <c r="A48" s="61"/>
      <c r="B48" s="62" t="s">
        <v>58</v>
      </c>
      <c r="C48" s="99">
        <f>'część (27)'!$F$6</f>
        <v>0</v>
      </c>
      <c r="D48" s="100"/>
    </row>
    <row r="49" spans="1:4" ht="15">
      <c r="A49" s="61"/>
      <c r="B49" s="62" t="s">
        <v>59</v>
      </c>
      <c r="C49" s="99">
        <f>'część (28)'!$F$6</f>
        <v>0</v>
      </c>
      <c r="D49" s="100"/>
    </row>
    <row r="50" spans="1:4" ht="15">
      <c r="A50" s="61"/>
      <c r="B50" s="63" t="s">
        <v>60</v>
      </c>
      <c r="C50" s="99">
        <f>'część (29)'!$F$6</f>
        <v>0</v>
      </c>
      <c r="D50" s="100"/>
    </row>
    <row r="51" spans="1:4" ht="15">
      <c r="A51" s="61"/>
      <c r="B51" s="62" t="s">
        <v>61</v>
      </c>
      <c r="C51" s="99">
        <f>'część (30)'!$F$6</f>
        <v>0</v>
      </c>
      <c r="D51" s="100"/>
    </row>
    <row r="52" spans="1:4" ht="15">
      <c r="A52" s="61"/>
      <c r="B52" s="62" t="s">
        <v>62</v>
      </c>
      <c r="C52" s="99">
        <f>'część (31)'!$F$6</f>
        <v>0</v>
      </c>
      <c r="D52" s="100"/>
    </row>
    <row r="53" spans="1:4" ht="15">
      <c r="A53" s="53"/>
      <c r="B53" s="64"/>
      <c r="C53" s="53"/>
      <c r="D53" s="65"/>
    </row>
    <row r="54" spans="1:5" ht="99" customHeight="1">
      <c r="A54" s="53" t="s">
        <v>1</v>
      </c>
      <c r="B54" s="95" t="s">
        <v>101</v>
      </c>
      <c r="C54" s="95"/>
      <c r="D54" s="95"/>
      <c r="E54" s="95"/>
    </row>
    <row r="55" spans="1:5" ht="22.5" customHeight="1">
      <c r="A55" s="53" t="s">
        <v>64</v>
      </c>
      <c r="B55" s="111" t="s">
        <v>63</v>
      </c>
      <c r="C55" s="111"/>
      <c r="D55" s="111"/>
      <c r="E55" s="111"/>
    </row>
    <row r="56" spans="1:5" ht="41.25" customHeight="1">
      <c r="A56" s="53" t="s">
        <v>65</v>
      </c>
      <c r="B56" s="116" t="s">
        <v>89</v>
      </c>
      <c r="C56" s="116"/>
      <c r="D56" s="116"/>
      <c r="E56" s="116"/>
    </row>
    <row r="57" spans="1:5" ht="47.25" customHeight="1">
      <c r="A57" s="66" t="s">
        <v>66</v>
      </c>
      <c r="B57" s="101" t="s">
        <v>176</v>
      </c>
      <c r="C57" s="101"/>
      <c r="D57" s="101"/>
      <c r="E57" s="101"/>
    </row>
    <row r="58" spans="1:5" ht="33.75" customHeight="1">
      <c r="A58" s="53" t="s">
        <v>68</v>
      </c>
      <c r="B58" s="101" t="s">
        <v>67</v>
      </c>
      <c r="C58" s="101"/>
      <c r="D58" s="101"/>
      <c r="E58" s="101"/>
    </row>
    <row r="59" spans="1:5" ht="22.5" customHeight="1">
      <c r="A59" s="53" t="s">
        <v>70</v>
      </c>
      <c r="B59" s="101" t="s">
        <v>69</v>
      </c>
      <c r="C59" s="101"/>
      <c r="D59" s="101"/>
      <c r="E59" s="101"/>
    </row>
    <row r="60" spans="1:5" ht="34.5" customHeight="1">
      <c r="A60" s="53" t="s">
        <v>72</v>
      </c>
      <c r="B60" s="101" t="s">
        <v>71</v>
      </c>
      <c r="C60" s="101"/>
      <c r="D60" s="101"/>
      <c r="E60" s="101"/>
    </row>
    <row r="61" spans="1:5" ht="90.75" customHeight="1">
      <c r="A61" s="53" t="s">
        <v>73</v>
      </c>
      <c r="B61" s="101" t="s">
        <v>88</v>
      </c>
      <c r="C61" s="101"/>
      <c r="D61" s="101"/>
      <c r="E61" s="101"/>
    </row>
    <row r="62" spans="1:4" ht="15">
      <c r="A62" s="67" t="s">
        <v>86</v>
      </c>
      <c r="B62" s="51" t="s">
        <v>74</v>
      </c>
      <c r="C62" s="50"/>
      <c r="D62" s="53"/>
    </row>
    <row r="63" spans="1:4" ht="15">
      <c r="A63" s="53"/>
      <c r="B63" s="50"/>
      <c r="C63" s="50"/>
      <c r="D63" s="68"/>
    </row>
    <row r="64" spans="1:4" ht="15">
      <c r="A64" s="53"/>
      <c r="B64" s="96" t="s">
        <v>75</v>
      </c>
      <c r="C64" s="97"/>
      <c r="D64" s="98"/>
    </row>
    <row r="65" spans="1:4" ht="15">
      <c r="A65" s="53"/>
      <c r="B65" s="96" t="s">
        <v>76</v>
      </c>
      <c r="C65" s="98"/>
      <c r="D65" s="58"/>
    </row>
    <row r="66" spans="1:4" ht="15">
      <c r="A66" s="53"/>
      <c r="B66" s="104"/>
      <c r="C66" s="105"/>
      <c r="D66" s="58"/>
    </row>
    <row r="67" spans="1:4" ht="15">
      <c r="A67" s="53"/>
      <c r="B67" s="104"/>
      <c r="C67" s="105"/>
      <c r="D67" s="58"/>
    </row>
    <row r="68" spans="1:4" ht="15">
      <c r="A68" s="53"/>
      <c r="B68" s="104"/>
      <c r="C68" s="105"/>
      <c r="D68" s="58"/>
    </row>
    <row r="69" spans="1:4" ht="15">
      <c r="A69" s="53"/>
      <c r="B69" s="70" t="s">
        <v>77</v>
      </c>
      <c r="C69" s="70"/>
      <c r="D69" s="68"/>
    </row>
    <row r="70" spans="1:4" ht="15">
      <c r="A70" s="53"/>
      <c r="B70" s="96" t="s">
        <v>78</v>
      </c>
      <c r="C70" s="97"/>
      <c r="D70" s="98"/>
    </row>
    <row r="71" spans="1:4" ht="30">
      <c r="A71" s="53"/>
      <c r="B71" s="71" t="s">
        <v>76</v>
      </c>
      <c r="C71" s="69" t="s">
        <v>79</v>
      </c>
      <c r="D71" s="72" t="s">
        <v>80</v>
      </c>
    </row>
    <row r="72" spans="1:4" ht="15">
      <c r="A72" s="53"/>
      <c r="B72" s="73"/>
      <c r="C72" s="69"/>
      <c r="D72" s="74"/>
    </row>
    <row r="73" spans="1:4" ht="15">
      <c r="A73" s="53"/>
      <c r="B73" s="73"/>
      <c r="C73" s="69"/>
      <c r="D73" s="74"/>
    </row>
    <row r="74" spans="1:4" ht="15">
      <c r="A74" s="53"/>
      <c r="B74" s="70"/>
      <c r="C74" s="70"/>
      <c r="D74" s="68"/>
    </row>
    <row r="75" spans="1:4" ht="15">
      <c r="A75" s="53"/>
      <c r="B75" s="96" t="s">
        <v>81</v>
      </c>
      <c r="C75" s="97"/>
      <c r="D75" s="98"/>
    </row>
    <row r="76" spans="1:4" ht="15">
      <c r="A76" s="53"/>
      <c r="B76" s="102" t="s">
        <v>82</v>
      </c>
      <c r="C76" s="102"/>
      <c r="D76" s="58"/>
    </row>
    <row r="77" spans="1:4" ht="15">
      <c r="A77" s="53"/>
      <c r="B77" s="103"/>
      <c r="C77" s="103"/>
      <c r="D77" s="58"/>
    </row>
  </sheetData>
  <sheetProtection/>
  <mergeCells count="61">
    <mergeCell ref="B59:E59"/>
    <mergeCell ref="B58:E58"/>
    <mergeCell ref="B57:E57"/>
    <mergeCell ref="B56:E56"/>
    <mergeCell ref="B55:E55"/>
    <mergeCell ref="C8:D8"/>
    <mergeCell ref="C9:D9"/>
    <mergeCell ref="C10:D10"/>
    <mergeCell ref="C11:D11"/>
    <mergeCell ref="C12:D12"/>
    <mergeCell ref="C6:E6"/>
    <mergeCell ref="C13:D13"/>
    <mergeCell ref="C14:D14"/>
    <mergeCell ref="C15:D15"/>
    <mergeCell ref="C16:D16"/>
    <mergeCell ref="C17:D17"/>
    <mergeCell ref="B19:C19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42:D42"/>
    <mergeCell ref="C43:D43"/>
    <mergeCell ref="C44:D44"/>
    <mergeCell ref="C45:D45"/>
    <mergeCell ref="C46:D46"/>
    <mergeCell ref="C39:D39"/>
    <mergeCell ref="C40:D40"/>
    <mergeCell ref="C41:D41"/>
    <mergeCell ref="B76:C76"/>
    <mergeCell ref="B77:C77"/>
    <mergeCell ref="B64:D64"/>
    <mergeCell ref="B65:C65"/>
    <mergeCell ref="B66:C66"/>
    <mergeCell ref="B61:E61"/>
    <mergeCell ref="B67:C67"/>
    <mergeCell ref="B68:C68"/>
    <mergeCell ref="B54:E54"/>
    <mergeCell ref="B70:D70"/>
    <mergeCell ref="B75:D75"/>
    <mergeCell ref="C52:D52"/>
    <mergeCell ref="C47:D47"/>
    <mergeCell ref="C48:D48"/>
    <mergeCell ref="C49:D49"/>
    <mergeCell ref="C50:D50"/>
    <mergeCell ref="C51:D51"/>
    <mergeCell ref="B60:E60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9"/>
  <sheetViews>
    <sheetView showGridLines="0" view="pageBreakPreview" zoomScale="115" zoomScaleSheetLayoutView="115" zoomScalePageLayoutView="0" workbookViewId="0" topLeftCell="A1">
      <selection activeCell="B13" sqref="B13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3.75" customHeight="1">
      <c r="B1" s="2" t="str">
        <f>'Formularz oferty'!C4</f>
        <v>DFP.271.36.2019.EP</v>
      </c>
      <c r="E1" s="127"/>
      <c r="F1" s="127"/>
      <c r="G1" s="128" t="s">
        <v>85</v>
      </c>
      <c r="H1" s="128"/>
    </row>
    <row r="3" spans="2:8" ht="15">
      <c r="B3" s="5" t="s">
        <v>2</v>
      </c>
      <c r="C3" s="6">
        <v>9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19" customFormat="1" ht="42.75" customHeight="1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90.75" customHeight="1">
      <c r="A9" s="84" t="s">
        <v>1</v>
      </c>
      <c r="B9" s="21" t="s">
        <v>163</v>
      </c>
      <c r="C9" s="83">
        <v>2000</v>
      </c>
      <c r="D9" s="23" t="s">
        <v>11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9"/>
  <sheetViews>
    <sheetView showGridLines="0" view="pageBreakPreview" zoomScale="82" zoomScaleNormal="82" zoomScaleSheetLayoutView="82" zoomScalePageLayoutView="0" workbookViewId="0" topLeftCell="A1">
      <selection activeCell="B9" sqref="B9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3.75" customHeight="1">
      <c r="B1" s="2" t="str">
        <f>'Formularz oferty'!C4</f>
        <v>DFP.271.36.2019.EP</v>
      </c>
      <c r="E1" s="127"/>
      <c r="F1" s="127"/>
      <c r="G1" s="128" t="s">
        <v>85</v>
      </c>
      <c r="H1" s="128"/>
    </row>
    <row r="3" spans="2:8" ht="15">
      <c r="B3" s="5" t="s">
        <v>2</v>
      </c>
      <c r="C3" s="6">
        <v>10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5">
      <c r="A7" s="16"/>
      <c r="B7" s="12"/>
      <c r="C7" s="17"/>
      <c r="D7" s="18"/>
      <c r="E7" s="16"/>
      <c r="F7" s="16"/>
      <c r="G7" s="16"/>
      <c r="H7" s="16"/>
    </row>
    <row r="8" spans="1:8" s="19" customFormat="1" ht="45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30">
      <c r="A9" s="84" t="s">
        <v>1</v>
      </c>
      <c r="B9" s="21" t="s">
        <v>165</v>
      </c>
      <c r="C9" s="22">
        <v>50</v>
      </c>
      <c r="D9" s="23" t="s">
        <v>11</v>
      </c>
      <c r="E9" s="24"/>
      <c r="F9" s="24"/>
      <c r="G9" s="25"/>
      <c r="H9" s="26">
        <f>ROUND(ROUND(C9,2)*ROUND(G9,2),2)</f>
        <v>0</v>
      </c>
    </row>
    <row r="13" ht="84.75" customHeight="1"/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14"/>
  <sheetViews>
    <sheetView showGridLines="0" view="pageBreakPreview" zoomScale="145" zoomScaleNormal="89" zoomScaleSheetLayoutView="145" zoomScalePageLayoutView="0" workbookViewId="0" topLeftCell="A1">
      <selection activeCell="C14" sqref="C14"/>
    </sheetView>
  </sheetViews>
  <sheetFormatPr defaultColWidth="11.375" defaultRowHeight="12.75"/>
  <cols>
    <col min="1" max="1" width="5.25390625" style="2" customWidth="1"/>
    <col min="2" max="2" width="72.7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3" customHeight="1">
      <c r="B1" s="2" t="str">
        <f>'Formularz oferty'!C4</f>
        <v>DFP.271.36.2019.EP</v>
      </c>
      <c r="E1" s="127"/>
      <c r="F1" s="127"/>
      <c r="G1" s="128" t="s">
        <v>85</v>
      </c>
      <c r="H1" s="128"/>
    </row>
    <row r="3" spans="2:8" ht="15">
      <c r="B3" s="5" t="s">
        <v>2</v>
      </c>
      <c r="C3" s="6">
        <v>11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SUM(H9:H14)</f>
        <v>0</v>
      </c>
      <c r="G6" s="16"/>
      <c r="H6" s="16"/>
    </row>
    <row r="7" spans="1:8" ht="15">
      <c r="A7" s="16"/>
      <c r="B7" s="12"/>
      <c r="C7" s="17"/>
      <c r="D7" s="18"/>
      <c r="E7" s="16"/>
      <c r="F7" s="16"/>
      <c r="G7" s="16"/>
      <c r="H7" s="16"/>
    </row>
    <row r="8" spans="1:8" s="19" customFormat="1" ht="45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15">
      <c r="A9" s="84" t="s">
        <v>1</v>
      </c>
      <c r="B9" s="77" t="s">
        <v>106</v>
      </c>
      <c r="C9" s="40">
        <v>20</v>
      </c>
      <c r="D9" s="23" t="s">
        <v>11</v>
      </c>
      <c r="E9" s="24"/>
      <c r="F9" s="24"/>
      <c r="G9" s="25"/>
      <c r="H9" s="26">
        <f aca="true" t="shared" si="0" ref="H9:H14">ROUND(ROUND(C9,2)*ROUND(G9,2),2)</f>
        <v>0</v>
      </c>
    </row>
    <row r="10" spans="1:8" s="27" customFormat="1" ht="15">
      <c r="A10" s="84" t="s">
        <v>64</v>
      </c>
      <c r="B10" s="77" t="s">
        <v>107</v>
      </c>
      <c r="C10" s="40">
        <v>20</v>
      </c>
      <c r="D10" s="23" t="s">
        <v>11</v>
      </c>
      <c r="E10" s="24"/>
      <c r="F10" s="24"/>
      <c r="G10" s="25"/>
      <c r="H10" s="26">
        <f t="shared" si="0"/>
        <v>0</v>
      </c>
    </row>
    <row r="11" spans="1:8" s="27" customFormat="1" ht="15">
      <c r="A11" s="84" t="s">
        <v>65</v>
      </c>
      <c r="B11" s="77" t="s">
        <v>108</v>
      </c>
      <c r="C11" s="40">
        <v>10</v>
      </c>
      <c r="D11" s="23" t="s">
        <v>11</v>
      </c>
      <c r="E11" s="24"/>
      <c r="F11" s="24"/>
      <c r="G11" s="25"/>
      <c r="H11" s="26">
        <f t="shared" si="0"/>
        <v>0</v>
      </c>
    </row>
    <row r="12" spans="1:8" s="27" customFormat="1" ht="15">
      <c r="A12" s="84" t="s">
        <v>66</v>
      </c>
      <c r="B12" s="77" t="s">
        <v>109</v>
      </c>
      <c r="C12" s="40">
        <v>20</v>
      </c>
      <c r="D12" s="23" t="s">
        <v>11</v>
      </c>
      <c r="E12" s="24"/>
      <c r="F12" s="24"/>
      <c r="G12" s="25"/>
      <c r="H12" s="26">
        <f t="shared" si="0"/>
        <v>0</v>
      </c>
    </row>
    <row r="13" spans="1:8" s="27" customFormat="1" ht="27" customHeight="1">
      <c r="A13" s="84" t="s">
        <v>68</v>
      </c>
      <c r="B13" s="77" t="s">
        <v>110</v>
      </c>
      <c r="C13" s="40">
        <v>700</v>
      </c>
      <c r="D13" s="23" t="s">
        <v>11</v>
      </c>
      <c r="E13" s="24"/>
      <c r="F13" s="24"/>
      <c r="G13" s="25"/>
      <c r="H13" s="26">
        <f t="shared" si="0"/>
        <v>0</v>
      </c>
    </row>
    <row r="14" spans="1:8" ht="30">
      <c r="A14" s="84" t="s">
        <v>70</v>
      </c>
      <c r="B14" s="87" t="s">
        <v>166</v>
      </c>
      <c r="C14" s="92">
        <v>40</v>
      </c>
      <c r="D14" s="23" t="s">
        <v>91</v>
      </c>
      <c r="E14" s="49"/>
      <c r="F14" s="49"/>
      <c r="G14" s="49"/>
      <c r="H14" s="26">
        <f t="shared" si="0"/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9"/>
  <sheetViews>
    <sheetView showGridLines="0" view="pageBreakPreview" zoomScale="130" zoomScaleNormal="110" zoomScaleSheetLayoutView="130" zoomScalePageLayoutView="0" workbookViewId="0" topLeftCell="A1">
      <selection activeCell="B9" sqref="B9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1.5" customHeight="1">
      <c r="B1" s="2" t="str">
        <f>'Formularz oferty'!C4</f>
        <v>DFP.271.36.2019.EP</v>
      </c>
      <c r="E1" s="127"/>
      <c r="F1" s="127"/>
      <c r="G1" s="128" t="s">
        <v>85</v>
      </c>
      <c r="H1" s="128"/>
    </row>
    <row r="3" spans="2:8" ht="15">
      <c r="B3" s="5" t="s">
        <v>2</v>
      </c>
      <c r="C3" s="6">
        <v>12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5">
      <c r="A7" s="16"/>
      <c r="B7" s="12"/>
      <c r="C7" s="17"/>
      <c r="D7" s="18"/>
      <c r="E7" s="16"/>
      <c r="F7" s="16"/>
      <c r="G7" s="16"/>
      <c r="H7" s="16"/>
    </row>
    <row r="8" spans="1:8" s="19" customFormat="1" ht="45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105">
      <c r="A9" s="84" t="s">
        <v>1</v>
      </c>
      <c r="B9" s="21" t="s">
        <v>174</v>
      </c>
      <c r="C9" s="22">
        <v>500</v>
      </c>
      <c r="D9" s="23" t="s">
        <v>92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H9"/>
  <sheetViews>
    <sheetView showGridLines="0" view="pageBreakPreview" zoomScale="115" zoomScaleNormal="80" zoomScaleSheetLayoutView="115" zoomScalePageLayoutView="0" workbookViewId="0" topLeftCell="A7">
      <selection activeCell="B23" sqref="B23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3.75" customHeight="1">
      <c r="B1" s="2" t="str">
        <f>'Formularz oferty'!C4</f>
        <v>DFP.271.36.2019.EP</v>
      </c>
      <c r="E1" s="127"/>
      <c r="F1" s="127"/>
      <c r="G1" s="128" t="s">
        <v>85</v>
      </c>
      <c r="H1" s="128"/>
    </row>
    <row r="3" spans="2:8" ht="15">
      <c r="B3" s="5" t="s">
        <v>2</v>
      </c>
      <c r="C3" s="6">
        <v>13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5">
      <c r="A7" s="16"/>
      <c r="B7" s="12"/>
      <c r="C7" s="17"/>
      <c r="D7" s="18"/>
      <c r="E7" s="16"/>
      <c r="F7" s="16"/>
      <c r="G7" s="16"/>
      <c r="H7" s="16"/>
    </row>
    <row r="8" spans="1:8" s="19" customFormat="1" ht="45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216.75" customHeight="1">
      <c r="A9" s="84" t="s">
        <v>1</v>
      </c>
      <c r="B9" s="21" t="s">
        <v>179</v>
      </c>
      <c r="C9" s="83">
        <v>1600</v>
      </c>
      <c r="D9" s="23" t="s">
        <v>11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9"/>
  <sheetViews>
    <sheetView showGridLines="0" view="pageBreakPreview" zoomScale="160" zoomScaleNormal="80" zoomScaleSheetLayoutView="160" zoomScalePageLayoutView="0" workbookViewId="0" topLeftCell="A1">
      <selection activeCell="A9" sqref="A9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0" customHeight="1">
      <c r="B1" s="2" t="str">
        <f>'Formularz oferty'!C4</f>
        <v>DFP.271.36.2019.EP</v>
      </c>
      <c r="E1" s="127"/>
      <c r="F1" s="127"/>
      <c r="G1" s="128" t="s">
        <v>85</v>
      </c>
      <c r="H1" s="128"/>
    </row>
    <row r="3" spans="2:8" ht="15">
      <c r="B3" s="5" t="s">
        <v>2</v>
      </c>
      <c r="C3" s="6">
        <v>14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5">
      <c r="A7" s="16"/>
      <c r="B7" s="12"/>
      <c r="C7" s="17"/>
      <c r="D7" s="18"/>
      <c r="E7" s="16"/>
      <c r="F7" s="16"/>
      <c r="G7" s="16"/>
      <c r="H7" s="16"/>
    </row>
    <row r="8" spans="1:8" s="19" customFormat="1" ht="45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75">
      <c r="A9" s="84" t="s">
        <v>1</v>
      </c>
      <c r="B9" s="21" t="s">
        <v>111</v>
      </c>
      <c r="C9" s="22">
        <v>4</v>
      </c>
      <c r="D9" s="23" t="s">
        <v>11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9"/>
  <sheetViews>
    <sheetView showGridLines="0" view="pageBreakPreview" zoomScale="130" zoomScaleNormal="80" zoomScaleSheetLayoutView="130" zoomScalePageLayoutView="0" workbookViewId="0" topLeftCell="A1">
      <selection activeCell="B15" sqref="B15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29.25" customHeight="1">
      <c r="B1" s="2" t="str">
        <f>'Formularz oferty'!C4</f>
        <v>DFP.271.36.2019.EP</v>
      </c>
      <c r="E1" s="127"/>
      <c r="F1" s="127"/>
      <c r="G1" s="128" t="s">
        <v>85</v>
      </c>
      <c r="H1" s="128"/>
    </row>
    <row r="3" spans="2:8" ht="15">
      <c r="B3" s="5" t="s">
        <v>2</v>
      </c>
      <c r="C3" s="6">
        <v>15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42" t="s">
        <v>0</v>
      </c>
      <c r="F6" s="15">
        <f>SUM(H9:H9)</f>
        <v>0</v>
      </c>
      <c r="G6" s="16"/>
      <c r="H6" s="16"/>
    </row>
    <row r="7" spans="1:8" ht="15">
      <c r="A7" s="16"/>
      <c r="B7" s="12"/>
      <c r="C7" s="17"/>
      <c r="D7" s="18"/>
      <c r="E7" s="16"/>
      <c r="F7" s="16"/>
      <c r="G7" s="16"/>
      <c r="H7" s="16"/>
    </row>
    <row r="8" spans="1:8" s="19" customFormat="1" ht="45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36" customHeight="1">
      <c r="A9" s="84" t="s">
        <v>1</v>
      </c>
      <c r="B9" s="21" t="s">
        <v>112</v>
      </c>
      <c r="C9" s="22">
        <v>4</v>
      </c>
      <c r="D9" s="23" t="s">
        <v>11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9"/>
  <sheetViews>
    <sheetView showGridLines="0" view="pageBreakPreview" zoomScale="110" zoomScaleNormal="80" zoomScaleSheetLayoutView="110" zoomScalePageLayoutView="0" workbookViewId="0" topLeftCell="A10">
      <selection activeCell="B14" sqref="B14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3" customHeight="1">
      <c r="B1" s="2" t="str">
        <f>'Formularz oferty'!C4</f>
        <v>DFP.271.36.2019.EP</v>
      </c>
      <c r="E1" s="127"/>
      <c r="F1" s="127"/>
      <c r="G1" s="128" t="s">
        <v>85</v>
      </c>
      <c r="H1" s="128"/>
    </row>
    <row r="3" spans="2:8" ht="15">
      <c r="B3" s="5" t="s">
        <v>2</v>
      </c>
      <c r="C3" s="6">
        <v>16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19" customFormat="1" ht="42.75" customHeight="1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75">
      <c r="A9" s="84" t="s">
        <v>1</v>
      </c>
      <c r="B9" s="21" t="s">
        <v>113</v>
      </c>
      <c r="C9" s="83">
        <v>1200</v>
      </c>
      <c r="D9" s="23" t="s">
        <v>11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9"/>
  <sheetViews>
    <sheetView showGridLines="0" tabSelected="1" view="pageBreakPreview" zoomScale="120" zoomScaleNormal="80" zoomScaleSheetLayoutView="120" zoomScalePageLayoutView="0" workbookViewId="0" topLeftCell="A1">
      <selection activeCell="B20" sqref="B20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0.75" customHeight="1">
      <c r="B1" s="2" t="str">
        <f>'Formularz oferty'!C4</f>
        <v>DFP.271.36.2019.EP</v>
      </c>
      <c r="E1" s="127"/>
      <c r="F1" s="127"/>
      <c r="G1" s="128" t="s">
        <v>85</v>
      </c>
      <c r="H1" s="128"/>
    </row>
    <row r="3" spans="2:8" ht="15">
      <c r="B3" s="5" t="s">
        <v>2</v>
      </c>
      <c r="C3" s="6">
        <v>17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19" customFormat="1" ht="42.75" customHeight="1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69" customHeight="1">
      <c r="A9" s="84" t="s">
        <v>1</v>
      </c>
      <c r="B9" s="21" t="s">
        <v>114</v>
      </c>
      <c r="C9" s="22">
        <v>200</v>
      </c>
      <c r="D9" s="23" t="s">
        <v>11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9"/>
  <sheetViews>
    <sheetView showGridLines="0" view="pageBreakPreview" zoomScale="115" zoomScaleNormal="80" zoomScaleSheetLayoutView="115" zoomScalePageLayoutView="0" workbookViewId="0" topLeftCell="A1">
      <selection activeCell="B18" sqref="B18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27.75" customHeight="1">
      <c r="B1" s="2" t="str">
        <f>'Formularz oferty'!C4</f>
        <v>DFP.271.36.2019.EP</v>
      </c>
      <c r="E1" s="127"/>
      <c r="F1" s="127"/>
      <c r="G1" s="128" t="s">
        <v>85</v>
      </c>
      <c r="H1" s="128"/>
    </row>
    <row r="3" spans="2:8" ht="15">
      <c r="B3" s="5" t="s">
        <v>2</v>
      </c>
      <c r="C3" s="6">
        <v>18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19" customFormat="1" ht="42.75" customHeight="1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105">
      <c r="A9" s="84" t="s">
        <v>1</v>
      </c>
      <c r="B9" s="21" t="s">
        <v>115</v>
      </c>
      <c r="C9" s="22">
        <v>350</v>
      </c>
      <c r="D9" s="23" t="s">
        <v>11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I10"/>
  <sheetViews>
    <sheetView showGridLines="0" view="pageBreakPreview" zoomScale="85" zoomScaleSheetLayoutView="85" workbookViewId="0" topLeftCell="A5">
      <selection activeCell="C8" sqref="C8:D8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6.25390625" style="2" customWidth="1"/>
    <col min="8" max="8" width="24.00390625" style="2" customWidth="1"/>
    <col min="9" max="10" width="14.25390625" style="2" customWidth="1"/>
    <col min="11" max="16384" width="11.375" style="2" customWidth="1"/>
  </cols>
  <sheetData>
    <row r="1" spans="2:8" ht="15">
      <c r="B1" s="2" t="str">
        <f>'Formularz oferty'!C4</f>
        <v>DFP.271.36.2019.EP</v>
      </c>
      <c r="E1" s="127"/>
      <c r="F1" s="127"/>
      <c r="G1" s="128" t="s">
        <v>83</v>
      </c>
      <c r="H1" s="128"/>
    </row>
    <row r="2" spans="8:9" ht="15" customHeight="1">
      <c r="H2" s="3" t="s">
        <v>84</v>
      </c>
      <c r="I2" s="43"/>
    </row>
    <row r="3" spans="2:8" ht="15">
      <c r="B3" s="5" t="s">
        <v>2</v>
      </c>
      <c r="C3" s="6">
        <v>1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19" customFormat="1" ht="42.75" customHeight="1">
      <c r="A8" s="34" t="s">
        <v>5</v>
      </c>
      <c r="B8" s="34" t="s">
        <v>7</v>
      </c>
      <c r="C8" s="125" t="s">
        <v>6</v>
      </c>
      <c r="D8" s="126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409.5" customHeight="1">
      <c r="A9" s="120" t="s">
        <v>1</v>
      </c>
      <c r="B9" s="129" t="s">
        <v>102</v>
      </c>
      <c r="C9" s="121">
        <v>160</v>
      </c>
      <c r="D9" s="122" t="s">
        <v>11</v>
      </c>
      <c r="E9" s="123"/>
      <c r="F9" s="123"/>
      <c r="G9" s="124"/>
      <c r="H9" s="130">
        <f>ROUND(ROUND(C9,2)*ROUND(G9,2),2)</f>
        <v>0</v>
      </c>
    </row>
    <row r="10" spans="1:8" ht="24" customHeight="1">
      <c r="A10" s="120"/>
      <c r="B10" s="129"/>
      <c r="C10" s="121"/>
      <c r="D10" s="122"/>
      <c r="E10" s="123"/>
      <c r="F10" s="123"/>
      <c r="G10" s="124"/>
      <c r="H10" s="130"/>
    </row>
  </sheetData>
  <sheetProtection/>
  <mergeCells count="11">
    <mergeCell ref="C8:D8"/>
    <mergeCell ref="E1:F1"/>
    <mergeCell ref="G1:H1"/>
    <mergeCell ref="B9:B10"/>
    <mergeCell ref="H9:H10"/>
    <mergeCell ref="A9:A10"/>
    <mergeCell ref="C9:C10"/>
    <mergeCell ref="D9:D10"/>
    <mergeCell ref="E9:E10"/>
    <mergeCell ref="F9:F10"/>
    <mergeCell ref="G9:G1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9"/>
  <sheetViews>
    <sheetView showGridLines="0" view="pageBreakPreview" zoomScale="130" zoomScaleNormal="80" zoomScaleSheetLayoutView="130" zoomScalePageLayoutView="0" workbookViewId="0" topLeftCell="A1">
      <selection activeCell="A9" sqref="A9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3.75" customHeight="1">
      <c r="B1" s="2" t="str">
        <f>'Formularz oferty'!C4</f>
        <v>DFP.271.36.2019.EP</v>
      </c>
      <c r="E1" s="127"/>
      <c r="F1" s="127"/>
      <c r="G1" s="128" t="s">
        <v>85</v>
      </c>
      <c r="H1" s="128"/>
    </row>
    <row r="3" spans="2:8" ht="15">
      <c r="B3" s="5" t="s">
        <v>2</v>
      </c>
      <c r="C3" s="6">
        <v>19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19" customFormat="1" ht="42.75" customHeight="1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40.5" customHeight="1">
      <c r="A9" s="84" t="s">
        <v>1</v>
      </c>
      <c r="B9" s="21" t="s">
        <v>168</v>
      </c>
      <c r="C9" s="22">
        <v>200</v>
      </c>
      <c r="D9" s="23" t="s">
        <v>11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9"/>
  <sheetViews>
    <sheetView showGridLines="0" view="pageBreakPreview" zoomScale="115" zoomScaleNormal="80" zoomScaleSheetLayoutView="115" zoomScalePageLayoutView="0" workbookViewId="0" topLeftCell="A1">
      <selection activeCell="C3" sqref="C3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0.75" customHeight="1">
      <c r="B1" s="2" t="str">
        <f>'Formularz oferty'!C4</f>
        <v>DFP.271.36.2019.EP</v>
      </c>
      <c r="E1" s="127"/>
      <c r="F1" s="127"/>
      <c r="G1" s="128" t="s">
        <v>85</v>
      </c>
      <c r="H1" s="128"/>
    </row>
    <row r="3" spans="2:8" ht="15">
      <c r="B3" s="5" t="s">
        <v>2</v>
      </c>
      <c r="C3" s="6">
        <v>20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5">
      <c r="A7" s="16"/>
      <c r="B7" s="12"/>
      <c r="C7" s="17"/>
      <c r="D7" s="18"/>
      <c r="E7" s="16"/>
      <c r="F7" s="16"/>
      <c r="G7" s="16"/>
      <c r="H7" s="16"/>
    </row>
    <row r="8" spans="1:8" s="19" customFormat="1" ht="45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218.25" customHeight="1">
      <c r="A9" s="84" t="s">
        <v>1</v>
      </c>
      <c r="B9" s="21" t="s">
        <v>116</v>
      </c>
      <c r="C9" s="83">
        <v>1700</v>
      </c>
      <c r="D9" s="23" t="s">
        <v>11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10"/>
  <sheetViews>
    <sheetView showGridLines="0" view="pageBreakPreview" zoomScaleNormal="80" zoomScaleSheetLayoutView="100" zoomScalePageLayoutView="0" workbookViewId="0" topLeftCell="A1">
      <selection activeCell="C3" sqref="C3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3" customHeight="1">
      <c r="B1" s="2" t="str">
        <f>'Formularz oferty'!C4</f>
        <v>DFP.271.36.2019.EP</v>
      </c>
      <c r="E1" s="127"/>
      <c r="F1" s="127"/>
      <c r="G1" s="128" t="s">
        <v>85</v>
      </c>
      <c r="H1" s="128"/>
    </row>
    <row r="3" spans="2:8" ht="15">
      <c r="B3" s="5" t="s">
        <v>2</v>
      </c>
      <c r="C3" s="6">
        <v>21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SUM(H9:H10)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19" customFormat="1" ht="42.75" customHeight="1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131.25" customHeight="1">
      <c r="A9" s="84" t="s">
        <v>1</v>
      </c>
      <c r="B9" s="21" t="s">
        <v>117</v>
      </c>
      <c r="C9" s="22">
        <v>500</v>
      </c>
      <c r="D9" s="23" t="s">
        <v>11</v>
      </c>
      <c r="E9" s="24"/>
      <c r="F9" s="24"/>
      <c r="G9" s="25"/>
      <c r="H9" s="26">
        <f>ROUND(ROUND(C9,2)*ROUND(G9,2),2)</f>
        <v>0</v>
      </c>
    </row>
    <row r="10" spans="1:8" s="27" customFormat="1" ht="29.25" customHeight="1">
      <c r="A10" s="84" t="s">
        <v>64</v>
      </c>
      <c r="B10" s="21" t="s">
        <v>118</v>
      </c>
      <c r="C10" s="41">
        <v>20</v>
      </c>
      <c r="D10" s="23" t="s">
        <v>11</v>
      </c>
      <c r="E10" s="24"/>
      <c r="F10" s="24"/>
      <c r="G10" s="25"/>
      <c r="H10" s="26">
        <f>ROUND(ROUND(C10,2)*ROUND(G10,2),2)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14"/>
  <sheetViews>
    <sheetView showGridLines="0" zoomScale="80" zoomScaleNormal="80" zoomScaleSheetLayoutView="110" zoomScalePageLayoutView="0" workbookViewId="0" topLeftCell="A10">
      <selection activeCell="C19" sqref="C19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1.5" customHeight="1">
      <c r="B1" s="2" t="str">
        <f>'Formularz oferty'!C4</f>
        <v>DFP.271.36.2019.EP</v>
      </c>
      <c r="E1" s="127"/>
      <c r="F1" s="127"/>
      <c r="G1" s="128" t="s">
        <v>85</v>
      </c>
      <c r="H1" s="128"/>
    </row>
    <row r="3" spans="2:8" ht="15">
      <c r="B3" s="5" t="s">
        <v>2</v>
      </c>
      <c r="C3" s="6">
        <v>22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SUM(H9:H14)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19" customFormat="1" ht="42.75" customHeight="1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81.75" customHeight="1">
      <c r="A9" s="84" t="s">
        <v>1</v>
      </c>
      <c r="B9" s="21" t="s">
        <v>119</v>
      </c>
      <c r="C9" s="22">
        <v>800</v>
      </c>
      <c r="D9" s="23" t="s">
        <v>11</v>
      </c>
      <c r="E9" s="24"/>
      <c r="F9" s="24"/>
      <c r="G9" s="25"/>
      <c r="H9" s="26">
        <f aca="true" t="shared" si="0" ref="H9:H14">ROUND(ROUND(C9,2)*ROUND(G9,2),2)</f>
        <v>0</v>
      </c>
    </row>
    <row r="10" spans="1:8" s="27" customFormat="1" ht="75.75" customHeight="1">
      <c r="A10" s="84" t="s">
        <v>64</v>
      </c>
      <c r="B10" s="88" t="s">
        <v>167</v>
      </c>
      <c r="C10" s="41">
        <v>360</v>
      </c>
      <c r="D10" s="23" t="s">
        <v>11</v>
      </c>
      <c r="E10" s="24"/>
      <c r="F10" s="24"/>
      <c r="G10" s="25"/>
      <c r="H10" s="26">
        <f t="shared" si="0"/>
        <v>0</v>
      </c>
    </row>
    <row r="11" spans="1:8" s="27" customFormat="1" ht="54" customHeight="1">
      <c r="A11" s="84" t="s">
        <v>65</v>
      </c>
      <c r="B11" s="21" t="s">
        <v>120</v>
      </c>
      <c r="C11" s="83">
        <v>1200</v>
      </c>
      <c r="D11" s="23" t="s">
        <v>11</v>
      </c>
      <c r="E11" s="24"/>
      <c r="F11" s="24"/>
      <c r="G11" s="25"/>
      <c r="H11" s="26">
        <f t="shared" si="0"/>
        <v>0</v>
      </c>
    </row>
    <row r="12" spans="1:8" s="27" customFormat="1" ht="84" customHeight="1">
      <c r="A12" s="84" t="s">
        <v>66</v>
      </c>
      <c r="B12" s="21" t="s">
        <v>121</v>
      </c>
      <c r="C12" s="41">
        <v>200</v>
      </c>
      <c r="D12" s="23" t="s">
        <v>11</v>
      </c>
      <c r="E12" s="24"/>
      <c r="F12" s="24"/>
      <c r="G12" s="25"/>
      <c r="H12" s="26">
        <f t="shared" si="0"/>
        <v>0</v>
      </c>
    </row>
    <row r="13" spans="1:8" s="27" customFormat="1" ht="120" customHeight="1">
      <c r="A13" s="84" t="s">
        <v>68</v>
      </c>
      <c r="B13" s="21" t="s">
        <v>123</v>
      </c>
      <c r="C13" s="41">
        <v>10</v>
      </c>
      <c r="D13" s="23" t="s">
        <v>11</v>
      </c>
      <c r="E13" s="24"/>
      <c r="F13" s="24"/>
      <c r="G13" s="25"/>
      <c r="H13" s="26">
        <f t="shared" si="0"/>
        <v>0</v>
      </c>
    </row>
    <row r="14" spans="1:8" s="27" customFormat="1" ht="29.25" customHeight="1">
      <c r="A14" s="84" t="s">
        <v>70</v>
      </c>
      <c r="B14" s="21" t="s">
        <v>122</v>
      </c>
      <c r="C14" s="41">
        <v>10</v>
      </c>
      <c r="D14" s="23" t="s">
        <v>11</v>
      </c>
      <c r="E14" s="24"/>
      <c r="F14" s="24"/>
      <c r="G14" s="25"/>
      <c r="H14" s="26">
        <f t="shared" si="0"/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12"/>
  <sheetViews>
    <sheetView showGridLines="0" view="pageBreakPreview" zoomScale="85" zoomScaleNormal="80" zoomScaleSheetLayoutView="85" zoomScalePageLayoutView="0" workbookViewId="0" topLeftCell="A1">
      <selection activeCell="C11" sqref="C11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6" customHeight="1">
      <c r="B1" s="2" t="str">
        <f>'Formularz oferty'!C4</f>
        <v>DFP.271.36.2019.EP</v>
      </c>
      <c r="E1" s="127"/>
      <c r="F1" s="127"/>
      <c r="G1" s="128" t="s">
        <v>85</v>
      </c>
      <c r="H1" s="128"/>
    </row>
    <row r="3" spans="2:8" ht="15">
      <c r="B3" s="5" t="s">
        <v>2</v>
      </c>
      <c r="C3" s="6">
        <v>23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SUM(H9:H12)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19" customFormat="1" ht="42.75" customHeight="1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80.25" customHeight="1">
      <c r="A9" s="84" t="s">
        <v>1</v>
      </c>
      <c r="B9" s="21" t="s">
        <v>125</v>
      </c>
      <c r="C9" s="22">
        <v>500</v>
      </c>
      <c r="D9" s="23" t="s">
        <v>11</v>
      </c>
      <c r="E9" s="24"/>
      <c r="F9" s="24"/>
      <c r="G9" s="25"/>
      <c r="H9" s="26">
        <f>ROUND(ROUND(C9,2)*ROUND(G9,2),2)</f>
        <v>0</v>
      </c>
    </row>
    <row r="10" spans="1:8" s="27" customFormat="1" ht="97.5" customHeight="1">
      <c r="A10" s="84" t="s">
        <v>64</v>
      </c>
      <c r="B10" s="21" t="s">
        <v>126</v>
      </c>
      <c r="C10" s="83">
        <v>100</v>
      </c>
      <c r="D10" s="23" t="s">
        <v>11</v>
      </c>
      <c r="E10" s="24"/>
      <c r="F10" s="24"/>
      <c r="G10" s="25"/>
      <c r="H10" s="26">
        <f>ROUND(ROUND(C10,2)*ROUND(G10,2),2)</f>
        <v>0</v>
      </c>
    </row>
    <row r="11" spans="1:8" s="27" customFormat="1" ht="60" customHeight="1">
      <c r="A11" s="84" t="s">
        <v>65</v>
      </c>
      <c r="B11" s="21" t="s">
        <v>124</v>
      </c>
      <c r="C11" s="41">
        <v>300</v>
      </c>
      <c r="D11" s="23" t="s">
        <v>11</v>
      </c>
      <c r="E11" s="24"/>
      <c r="F11" s="24"/>
      <c r="G11" s="25"/>
      <c r="H11" s="26">
        <f>ROUND(ROUND(C11,2)*ROUND(G11,2),2)</f>
        <v>0</v>
      </c>
    </row>
    <row r="12" spans="1:8" s="27" customFormat="1" ht="69" customHeight="1">
      <c r="A12" s="84" t="s">
        <v>66</v>
      </c>
      <c r="B12" s="21" t="s">
        <v>127</v>
      </c>
      <c r="C12" s="41">
        <v>500</v>
      </c>
      <c r="D12" s="23" t="s">
        <v>11</v>
      </c>
      <c r="E12" s="24"/>
      <c r="F12" s="24"/>
      <c r="G12" s="25"/>
      <c r="H12" s="26">
        <f>ROUND(ROUND(C12,2)*ROUND(G12,2),2)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14"/>
  <sheetViews>
    <sheetView showGridLines="0" view="pageBreakPreview" zoomScale="70" zoomScaleNormal="80" zoomScaleSheetLayoutView="70" zoomScalePageLayoutView="0" workbookViewId="0" topLeftCell="A1">
      <selection activeCell="C3" sqref="C3"/>
    </sheetView>
  </sheetViews>
  <sheetFormatPr defaultColWidth="11.375" defaultRowHeight="12.75"/>
  <cols>
    <col min="1" max="1" width="5.25390625" style="2" customWidth="1"/>
    <col min="2" max="2" width="101.00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0" customHeight="1">
      <c r="B1" s="2" t="str">
        <f>'Formularz oferty'!C4</f>
        <v>DFP.271.36.2019.EP</v>
      </c>
      <c r="E1" s="127"/>
      <c r="F1" s="127"/>
      <c r="G1" s="128" t="s">
        <v>85</v>
      </c>
      <c r="H1" s="128"/>
    </row>
    <row r="3" spans="2:8" ht="15">
      <c r="B3" s="5" t="s">
        <v>2</v>
      </c>
      <c r="C3" s="6">
        <v>24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SUM(H9:H14)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19" customFormat="1" ht="42.75" customHeight="1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93" customHeight="1">
      <c r="A9" s="84" t="s">
        <v>1</v>
      </c>
      <c r="B9" s="78" t="s">
        <v>130</v>
      </c>
      <c r="C9" s="81">
        <v>500</v>
      </c>
      <c r="D9" s="40" t="s">
        <v>11</v>
      </c>
      <c r="E9" s="24"/>
      <c r="F9" s="24"/>
      <c r="G9" s="25"/>
      <c r="H9" s="26">
        <f aca="true" t="shared" si="0" ref="H9:H14">ROUND(ROUND(C9,2)*ROUND(G9,2),2)</f>
        <v>0</v>
      </c>
    </row>
    <row r="10" spans="1:8" s="27" customFormat="1" ht="29.25" customHeight="1">
      <c r="A10" s="84" t="s">
        <v>64</v>
      </c>
      <c r="B10" s="79" t="s">
        <v>93</v>
      </c>
      <c r="C10" s="81">
        <v>10</v>
      </c>
      <c r="D10" s="40" t="s">
        <v>11</v>
      </c>
      <c r="E10" s="24"/>
      <c r="F10" s="24"/>
      <c r="G10" s="25"/>
      <c r="H10" s="26">
        <f t="shared" si="0"/>
        <v>0</v>
      </c>
    </row>
    <row r="11" spans="1:8" s="27" customFormat="1" ht="54.75" customHeight="1">
      <c r="A11" s="84" t="s">
        <v>65</v>
      </c>
      <c r="B11" s="78" t="s">
        <v>129</v>
      </c>
      <c r="C11" s="81">
        <v>6</v>
      </c>
      <c r="D11" s="40" t="s">
        <v>11</v>
      </c>
      <c r="E11" s="24"/>
      <c r="F11" s="24"/>
      <c r="G11" s="25"/>
      <c r="H11" s="26">
        <f t="shared" si="0"/>
        <v>0</v>
      </c>
    </row>
    <row r="12" spans="1:8" s="27" customFormat="1" ht="156" customHeight="1">
      <c r="A12" s="84" t="s">
        <v>66</v>
      </c>
      <c r="B12" s="78" t="s">
        <v>131</v>
      </c>
      <c r="C12" s="81">
        <v>250</v>
      </c>
      <c r="D12" s="40" t="s">
        <v>11</v>
      </c>
      <c r="E12" s="24"/>
      <c r="F12" s="24"/>
      <c r="G12" s="25"/>
      <c r="H12" s="26">
        <f t="shared" si="0"/>
        <v>0</v>
      </c>
    </row>
    <row r="13" spans="1:8" s="27" customFormat="1" ht="29.25" customHeight="1">
      <c r="A13" s="84" t="s">
        <v>68</v>
      </c>
      <c r="B13" s="78" t="s">
        <v>94</v>
      </c>
      <c r="C13" s="81">
        <v>600</v>
      </c>
      <c r="D13" s="40" t="s">
        <v>11</v>
      </c>
      <c r="E13" s="24"/>
      <c r="F13" s="24"/>
      <c r="G13" s="25"/>
      <c r="H13" s="26">
        <f t="shared" si="0"/>
        <v>0</v>
      </c>
    </row>
    <row r="14" spans="1:8" s="27" customFormat="1" ht="29.25" customHeight="1">
      <c r="A14" s="84" t="s">
        <v>70</v>
      </c>
      <c r="B14" s="78" t="s">
        <v>128</v>
      </c>
      <c r="C14" s="81">
        <v>10</v>
      </c>
      <c r="D14" s="40" t="s">
        <v>11</v>
      </c>
      <c r="E14" s="24"/>
      <c r="F14" s="24"/>
      <c r="G14" s="25"/>
      <c r="H14" s="26">
        <f t="shared" si="0"/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31"/>
  <sheetViews>
    <sheetView showGridLines="0" view="pageBreakPreview" zoomScale="85" zoomScaleNormal="80" zoomScaleSheetLayoutView="85" zoomScalePageLayoutView="0" workbookViewId="0" topLeftCell="A4">
      <selection activeCell="G9" sqref="G9"/>
    </sheetView>
  </sheetViews>
  <sheetFormatPr defaultColWidth="11.375" defaultRowHeight="12.75"/>
  <cols>
    <col min="1" max="1" width="5.25390625" style="2" customWidth="1"/>
    <col min="2" max="2" width="89.7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6.125" style="2" customWidth="1"/>
    <col min="8" max="8" width="21.375" style="2" customWidth="1"/>
    <col min="9" max="9" width="4.75390625" style="2" customWidth="1"/>
    <col min="10" max="16384" width="11.375" style="2" customWidth="1"/>
  </cols>
  <sheetData>
    <row r="1" spans="2:8" ht="30" customHeight="1">
      <c r="B1" s="2" t="str">
        <f>'Formularz oferty'!C4</f>
        <v>DFP.271.36.2019.EP</v>
      </c>
      <c r="E1" s="127"/>
      <c r="F1" s="127"/>
      <c r="G1" s="128" t="s">
        <v>85</v>
      </c>
      <c r="H1" s="128"/>
    </row>
    <row r="3" spans="2:8" ht="15">
      <c r="B3" s="5" t="s">
        <v>2</v>
      </c>
      <c r="C3" s="6">
        <v>25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30" customHeight="1">
      <c r="A6" s="12"/>
      <c r="B6" s="12"/>
      <c r="C6" s="13"/>
      <c r="D6" s="14"/>
      <c r="E6" s="1" t="s">
        <v>0</v>
      </c>
      <c r="F6" s="15">
        <f>SUM(H9:H17)+H22</f>
        <v>0</v>
      </c>
      <c r="G6" s="146" t="s">
        <v>171</v>
      </c>
      <c r="H6" s="147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19" customFormat="1" ht="42.75" customHeight="1">
      <c r="A8" s="91" t="s">
        <v>5</v>
      </c>
      <c r="B8" s="91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62.25" customHeight="1">
      <c r="A9" s="84" t="s">
        <v>1</v>
      </c>
      <c r="B9" s="78" t="s">
        <v>132</v>
      </c>
      <c r="C9" s="81">
        <v>400</v>
      </c>
      <c r="D9" s="23" t="s">
        <v>11</v>
      </c>
      <c r="E9" s="24"/>
      <c r="F9" s="24"/>
      <c r="G9" s="25"/>
      <c r="H9" s="26">
        <f>ROUND(ROUND(C9,2)*ROUND(G9,2),2)</f>
        <v>0</v>
      </c>
    </row>
    <row r="10" spans="1:8" s="27" customFormat="1" ht="29.25" customHeight="1">
      <c r="A10" s="84" t="s">
        <v>64</v>
      </c>
      <c r="B10" s="78" t="s">
        <v>135</v>
      </c>
      <c r="C10" s="81">
        <v>400</v>
      </c>
      <c r="D10" s="23" t="s">
        <v>11</v>
      </c>
      <c r="E10" s="24"/>
      <c r="F10" s="24"/>
      <c r="G10" s="25"/>
      <c r="H10" s="26">
        <f aca="true" t="shared" si="0" ref="H10:H17">ROUND(ROUND(C10,2)*ROUND(G10,2),2)</f>
        <v>0</v>
      </c>
    </row>
    <row r="11" spans="1:8" s="27" customFormat="1" ht="29.25" customHeight="1">
      <c r="A11" s="84" t="s">
        <v>65</v>
      </c>
      <c r="B11" s="78" t="s">
        <v>134</v>
      </c>
      <c r="C11" s="81">
        <v>5</v>
      </c>
      <c r="D11" s="23" t="s">
        <v>11</v>
      </c>
      <c r="E11" s="24"/>
      <c r="F11" s="24"/>
      <c r="G11" s="25"/>
      <c r="H11" s="26">
        <f t="shared" si="0"/>
        <v>0</v>
      </c>
    </row>
    <row r="12" spans="1:8" s="27" customFormat="1" ht="29.25" customHeight="1">
      <c r="A12" s="84" t="s">
        <v>66</v>
      </c>
      <c r="B12" s="78" t="s">
        <v>133</v>
      </c>
      <c r="C12" s="81">
        <v>400</v>
      </c>
      <c r="D12" s="23" t="s">
        <v>11</v>
      </c>
      <c r="E12" s="24"/>
      <c r="F12" s="24"/>
      <c r="G12" s="25"/>
      <c r="H12" s="26">
        <f t="shared" si="0"/>
        <v>0</v>
      </c>
    </row>
    <row r="13" spans="1:8" s="27" customFormat="1" ht="29.25" customHeight="1">
      <c r="A13" s="84" t="s">
        <v>68</v>
      </c>
      <c r="B13" s="78" t="s">
        <v>136</v>
      </c>
      <c r="C13" s="81">
        <v>400</v>
      </c>
      <c r="D13" s="23" t="s">
        <v>11</v>
      </c>
      <c r="E13" s="24"/>
      <c r="F13" s="24"/>
      <c r="G13" s="25"/>
      <c r="H13" s="26">
        <f t="shared" si="0"/>
        <v>0</v>
      </c>
    </row>
    <row r="14" spans="1:8" s="27" customFormat="1" ht="26.25" customHeight="1">
      <c r="A14" s="84" t="s">
        <v>70</v>
      </c>
      <c r="B14" s="78" t="s">
        <v>137</v>
      </c>
      <c r="C14" s="81">
        <v>400</v>
      </c>
      <c r="D14" s="23" t="s">
        <v>11</v>
      </c>
      <c r="E14" s="24"/>
      <c r="F14" s="24"/>
      <c r="G14" s="25"/>
      <c r="H14" s="26">
        <f t="shared" si="0"/>
        <v>0</v>
      </c>
    </row>
    <row r="15" spans="1:8" s="27" customFormat="1" ht="62.25" customHeight="1">
      <c r="A15" s="84" t="s">
        <v>72</v>
      </c>
      <c r="B15" s="78" t="s">
        <v>138</v>
      </c>
      <c r="C15" s="81">
        <v>36</v>
      </c>
      <c r="D15" s="23" t="s">
        <v>11</v>
      </c>
      <c r="E15" s="24"/>
      <c r="F15" s="24"/>
      <c r="G15" s="25"/>
      <c r="H15" s="26">
        <f t="shared" si="0"/>
        <v>0</v>
      </c>
    </row>
    <row r="16" spans="1:8" s="27" customFormat="1" ht="29.25" customHeight="1">
      <c r="A16" s="84" t="s">
        <v>73</v>
      </c>
      <c r="B16" s="78" t="s">
        <v>173</v>
      </c>
      <c r="C16" s="81">
        <v>30</v>
      </c>
      <c r="D16" s="23" t="s">
        <v>11</v>
      </c>
      <c r="E16" s="24"/>
      <c r="F16" s="24"/>
      <c r="G16" s="25"/>
      <c r="H16" s="26">
        <f t="shared" si="0"/>
        <v>0</v>
      </c>
    </row>
    <row r="17" spans="1:8" s="27" customFormat="1" ht="29.25" customHeight="1">
      <c r="A17" s="84" t="s">
        <v>142</v>
      </c>
      <c r="B17" s="78" t="s">
        <v>99</v>
      </c>
      <c r="C17" s="93">
        <v>40</v>
      </c>
      <c r="D17" s="23" t="s">
        <v>11</v>
      </c>
      <c r="E17" s="24"/>
      <c r="F17" s="24"/>
      <c r="G17" s="25"/>
      <c r="H17" s="26">
        <f t="shared" si="0"/>
        <v>0</v>
      </c>
    </row>
    <row r="21" spans="1:8" ht="71.25" customHeight="1">
      <c r="A21" s="34" t="s">
        <v>5</v>
      </c>
      <c r="B21" s="80" t="s">
        <v>139</v>
      </c>
      <c r="C21" s="148" t="s">
        <v>141</v>
      </c>
      <c r="D21" s="149"/>
      <c r="E21" s="86" t="s">
        <v>143</v>
      </c>
      <c r="F21" s="86" t="s">
        <v>144</v>
      </c>
      <c r="G21" s="86" t="s">
        <v>145</v>
      </c>
      <c r="H21" s="86" t="s">
        <v>146</v>
      </c>
    </row>
    <row r="22" spans="1:8" ht="15" customHeight="1">
      <c r="A22" s="137" t="s">
        <v>87</v>
      </c>
      <c r="B22" s="141" t="s">
        <v>172</v>
      </c>
      <c r="C22" s="134">
        <v>24</v>
      </c>
      <c r="D22" s="150" t="s">
        <v>90</v>
      </c>
      <c r="E22" s="151"/>
      <c r="F22" s="131"/>
      <c r="G22" s="131"/>
      <c r="H22" s="131"/>
    </row>
    <row r="23" spans="1:8" ht="15">
      <c r="A23" s="138"/>
      <c r="B23" s="142"/>
      <c r="C23" s="135"/>
      <c r="D23" s="150"/>
      <c r="E23" s="152"/>
      <c r="F23" s="132"/>
      <c r="G23" s="132"/>
      <c r="H23" s="132"/>
    </row>
    <row r="24" spans="1:8" ht="15" customHeight="1">
      <c r="A24" s="138"/>
      <c r="B24" s="142"/>
      <c r="C24" s="135"/>
      <c r="D24" s="150"/>
      <c r="E24" s="152"/>
      <c r="F24" s="132"/>
      <c r="G24" s="132"/>
      <c r="H24" s="132"/>
    </row>
    <row r="25" spans="1:8" ht="15">
      <c r="A25" s="138"/>
      <c r="B25" s="142"/>
      <c r="C25" s="135"/>
      <c r="D25" s="150"/>
      <c r="E25" s="152"/>
      <c r="F25" s="132"/>
      <c r="G25" s="132"/>
      <c r="H25" s="132"/>
    </row>
    <row r="26" spans="1:8" ht="15">
      <c r="A26" s="138"/>
      <c r="B26" s="142"/>
      <c r="C26" s="135"/>
      <c r="D26" s="150"/>
      <c r="E26" s="152"/>
      <c r="F26" s="132"/>
      <c r="G26" s="132"/>
      <c r="H26" s="132"/>
    </row>
    <row r="27" spans="1:8" ht="119.25" customHeight="1">
      <c r="A27" s="139"/>
      <c r="B27" s="143"/>
      <c r="C27" s="136"/>
      <c r="D27" s="150"/>
      <c r="E27" s="153"/>
      <c r="F27" s="133"/>
      <c r="G27" s="133"/>
      <c r="H27" s="133"/>
    </row>
    <row r="28" spans="2:8" ht="15">
      <c r="B28" s="48"/>
      <c r="C28" s="46"/>
      <c r="D28" s="47"/>
      <c r="E28" s="47"/>
      <c r="F28" s="46"/>
      <c r="G28" s="32"/>
      <c r="H28" s="32"/>
    </row>
    <row r="29" spans="2:8" ht="15">
      <c r="B29" s="28"/>
      <c r="C29" s="29"/>
      <c r="D29" s="30"/>
      <c r="E29" s="31"/>
      <c r="F29" s="32"/>
      <c r="G29" s="32"/>
      <c r="H29" s="33"/>
    </row>
    <row r="30" spans="2:8" ht="45">
      <c r="B30" s="28"/>
      <c r="C30" s="140" t="s">
        <v>12</v>
      </c>
      <c r="D30" s="140"/>
      <c r="E30" s="35" t="s">
        <v>13</v>
      </c>
      <c r="F30" s="34" t="s">
        <v>14</v>
      </c>
      <c r="G30" s="34" t="s">
        <v>15</v>
      </c>
      <c r="H30" s="36"/>
    </row>
    <row r="31" spans="2:8" ht="30.75" customHeight="1">
      <c r="B31" s="85" t="s">
        <v>140</v>
      </c>
      <c r="C31" s="144"/>
      <c r="D31" s="145"/>
      <c r="E31" s="37">
        <v>5840</v>
      </c>
      <c r="F31" s="38">
        <v>0.27</v>
      </c>
      <c r="G31" s="89">
        <f>(C31*E31*F31)/1000</f>
        <v>0</v>
      </c>
      <c r="H31" s="39"/>
    </row>
  </sheetData>
  <sheetProtection/>
  <mergeCells count="14">
    <mergeCell ref="C31:D31"/>
    <mergeCell ref="G6:H6"/>
    <mergeCell ref="C21:D21"/>
    <mergeCell ref="D22:D27"/>
    <mergeCell ref="E22:E27"/>
    <mergeCell ref="F22:F27"/>
    <mergeCell ref="G22:G27"/>
    <mergeCell ref="H22:H27"/>
    <mergeCell ref="C22:C27"/>
    <mergeCell ref="E1:F1"/>
    <mergeCell ref="G1:H1"/>
    <mergeCell ref="A22:A27"/>
    <mergeCell ref="C30:D30"/>
    <mergeCell ref="B22:B2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19" max="8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17"/>
  <sheetViews>
    <sheetView showGridLines="0" view="pageBreakPreview" zoomScale="130" zoomScaleNormal="80" zoomScaleSheetLayoutView="130" zoomScalePageLayoutView="0" workbookViewId="0" topLeftCell="A4">
      <selection activeCell="C17" sqref="C17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0" customHeight="1">
      <c r="B1" s="2" t="str">
        <f>'Formularz oferty'!C4</f>
        <v>DFP.271.36.2019.EP</v>
      </c>
      <c r="E1" s="127"/>
      <c r="F1" s="127"/>
      <c r="G1" s="128" t="s">
        <v>85</v>
      </c>
      <c r="H1" s="128"/>
    </row>
    <row r="3" spans="2:8" ht="15">
      <c r="B3" s="5" t="s">
        <v>2</v>
      </c>
      <c r="C3" s="6">
        <v>26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SUM(H9:H17)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19" customFormat="1" ht="42.75" customHeight="1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30">
      <c r="A9" s="84" t="s">
        <v>1</v>
      </c>
      <c r="B9" s="78" t="s">
        <v>147</v>
      </c>
      <c r="C9" s="81">
        <v>330</v>
      </c>
      <c r="D9" s="23" t="s">
        <v>11</v>
      </c>
      <c r="E9" s="24"/>
      <c r="F9" s="24"/>
      <c r="G9" s="25"/>
      <c r="H9" s="26">
        <f>ROUND(ROUND(C9,2)*ROUND(G9,2),2)</f>
        <v>0</v>
      </c>
    </row>
    <row r="10" spans="1:8" s="27" customFormat="1" ht="30">
      <c r="A10" s="84" t="s">
        <v>64</v>
      </c>
      <c r="B10" s="78" t="s">
        <v>148</v>
      </c>
      <c r="C10" s="81">
        <v>5</v>
      </c>
      <c r="D10" s="23" t="s">
        <v>11</v>
      </c>
      <c r="E10" s="24"/>
      <c r="F10" s="24"/>
      <c r="G10" s="25"/>
      <c r="H10" s="26">
        <f aca="true" t="shared" si="0" ref="H10:H17">ROUND(ROUND(C10,2)*ROUND(G10,2),2)</f>
        <v>0</v>
      </c>
    </row>
    <row r="11" spans="1:8" s="27" customFormat="1" ht="45">
      <c r="A11" s="84" t="s">
        <v>65</v>
      </c>
      <c r="B11" s="78" t="s">
        <v>149</v>
      </c>
      <c r="C11" s="81">
        <v>100</v>
      </c>
      <c r="D11" s="23" t="s">
        <v>11</v>
      </c>
      <c r="E11" s="24"/>
      <c r="F11" s="24"/>
      <c r="G11" s="25"/>
      <c r="H11" s="26">
        <f t="shared" si="0"/>
        <v>0</v>
      </c>
    </row>
    <row r="12" spans="1:8" s="27" customFormat="1" ht="15">
      <c r="A12" s="84" t="s">
        <v>66</v>
      </c>
      <c r="B12" s="78" t="s">
        <v>150</v>
      </c>
      <c r="C12" s="81">
        <v>30</v>
      </c>
      <c r="D12" s="23" t="s">
        <v>11</v>
      </c>
      <c r="E12" s="24"/>
      <c r="F12" s="24"/>
      <c r="G12" s="25"/>
      <c r="H12" s="26">
        <f t="shared" si="0"/>
        <v>0</v>
      </c>
    </row>
    <row r="13" spans="1:8" s="27" customFormat="1" ht="15">
      <c r="A13" s="84" t="s">
        <v>68</v>
      </c>
      <c r="B13" s="78" t="s">
        <v>151</v>
      </c>
      <c r="C13" s="81">
        <v>100</v>
      </c>
      <c r="D13" s="23" t="s">
        <v>11</v>
      </c>
      <c r="E13" s="24"/>
      <c r="F13" s="24"/>
      <c r="G13" s="25"/>
      <c r="H13" s="26">
        <f t="shared" si="0"/>
        <v>0</v>
      </c>
    </row>
    <row r="14" spans="1:8" s="27" customFormat="1" ht="30">
      <c r="A14" s="84" t="s">
        <v>70</v>
      </c>
      <c r="B14" s="78" t="s">
        <v>152</v>
      </c>
      <c r="C14" s="81">
        <v>30</v>
      </c>
      <c r="D14" s="23" t="s">
        <v>11</v>
      </c>
      <c r="E14" s="24"/>
      <c r="F14" s="24"/>
      <c r="G14" s="25"/>
      <c r="H14" s="26">
        <f t="shared" si="0"/>
        <v>0</v>
      </c>
    </row>
    <row r="15" spans="1:8" s="27" customFormat="1" ht="15">
      <c r="A15" s="84" t="s">
        <v>72</v>
      </c>
      <c r="B15" s="78" t="s">
        <v>154</v>
      </c>
      <c r="C15" s="81">
        <v>200</v>
      </c>
      <c r="D15" s="23" t="s">
        <v>11</v>
      </c>
      <c r="E15" s="24"/>
      <c r="F15" s="24"/>
      <c r="G15" s="25"/>
      <c r="H15" s="26">
        <f t="shared" si="0"/>
        <v>0</v>
      </c>
    </row>
    <row r="16" spans="1:8" s="27" customFormat="1" ht="112.5" customHeight="1">
      <c r="A16" s="84" t="s">
        <v>73</v>
      </c>
      <c r="B16" s="78" t="s">
        <v>153</v>
      </c>
      <c r="C16" s="82" t="s">
        <v>95</v>
      </c>
      <c r="D16" s="23" t="s">
        <v>11</v>
      </c>
      <c r="E16" s="24"/>
      <c r="F16" s="24"/>
      <c r="G16" s="25"/>
      <c r="H16" s="26">
        <f t="shared" si="0"/>
        <v>0</v>
      </c>
    </row>
    <row r="17" spans="1:8" s="27" customFormat="1" ht="24.75" customHeight="1">
      <c r="A17" s="84" t="s">
        <v>86</v>
      </c>
      <c r="B17" s="78" t="s">
        <v>155</v>
      </c>
      <c r="C17" s="82" t="s">
        <v>96</v>
      </c>
      <c r="D17" s="23" t="s">
        <v>11</v>
      </c>
      <c r="E17" s="24"/>
      <c r="F17" s="24"/>
      <c r="G17" s="25"/>
      <c r="H17" s="26">
        <f t="shared" si="0"/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15"/>
  <sheetViews>
    <sheetView showGridLines="0" view="pageBreakPreview" zoomScaleNormal="80" zoomScaleSheetLayoutView="100" zoomScalePageLayoutView="0" workbookViewId="0" topLeftCell="A7">
      <selection activeCell="B17" sqref="B17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9" customHeight="1">
      <c r="B1" s="2" t="str">
        <f>'Formularz oferty'!C4</f>
        <v>DFP.271.36.2019.EP</v>
      </c>
      <c r="E1" s="127"/>
      <c r="F1" s="127"/>
      <c r="G1" s="128" t="s">
        <v>85</v>
      </c>
      <c r="H1" s="128"/>
    </row>
    <row r="3" spans="2:8" ht="15">
      <c r="B3" s="5" t="s">
        <v>2</v>
      </c>
      <c r="C3" s="6">
        <v>27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SUM(H9:H12)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19" customFormat="1" ht="42.75" customHeight="1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38.25" customHeight="1">
      <c r="A9" s="84" t="s">
        <v>1</v>
      </c>
      <c r="B9" s="78" t="s">
        <v>156</v>
      </c>
      <c r="C9" s="81">
        <v>10</v>
      </c>
      <c r="D9" s="23" t="s">
        <v>11</v>
      </c>
      <c r="E9" s="24"/>
      <c r="F9" s="24"/>
      <c r="G9" s="25"/>
      <c r="H9" s="26">
        <f>ROUND(ROUND(C9,2)*ROUND(G9,2),2)</f>
        <v>0</v>
      </c>
    </row>
    <row r="10" spans="1:8" s="27" customFormat="1" ht="29.25" customHeight="1">
      <c r="A10" s="84" t="s">
        <v>64</v>
      </c>
      <c r="B10" s="78" t="s">
        <v>157</v>
      </c>
      <c r="C10" s="81">
        <v>5</v>
      </c>
      <c r="D10" s="23" t="s">
        <v>11</v>
      </c>
      <c r="E10" s="24"/>
      <c r="F10" s="24"/>
      <c r="G10" s="25"/>
      <c r="H10" s="26">
        <f>ROUND(ROUND(C10,2)*ROUND(G10,2),2)</f>
        <v>0</v>
      </c>
    </row>
    <row r="11" spans="1:8" s="27" customFormat="1" ht="29.25" customHeight="1">
      <c r="A11" s="84" t="s">
        <v>65</v>
      </c>
      <c r="B11" s="78" t="s">
        <v>159</v>
      </c>
      <c r="C11" s="81">
        <v>20</v>
      </c>
      <c r="D11" s="23" t="s">
        <v>11</v>
      </c>
      <c r="E11" s="24"/>
      <c r="F11" s="24"/>
      <c r="G11" s="25"/>
      <c r="H11" s="26">
        <f>ROUND(ROUND(C11,2)*ROUND(G11,2),2)</f>
        <v>0</v>
      </c>
    </row>
    <row r="12" spans="1:8" s="27" customFormat="1" ht="29.25" customHeight="1">
      <c r="A12" s="84" t="s">
        <v>66</v>
      </c>
      <c r="B12" s="78" t="s">
        <v>158</v>
      </c>
      <c r="C12" s="81">
        <v>20</v>
      </c>
      <c r="D12" s="23" t="s">
        <v>11</v>
      </c>
      <c r="E12" s="24"/>
      <c r="F12" s="24"/>
      <c r="G12" s="25"/>
      <c r="H12" s="26">
        <f>ROUND(ROUND(C12,2)*ROUND(G12,2),2)</f>
        <v>0</v>
      </c>
    </row>
    <row r="14" spans="1:2" ht="30" customHeight="1">
      <c r="A14" s="154" t="s">
        <v>97</v>
      </c>
      <c r="B14" s="154"/>
    </row>
    <row r="15" spans="1:2" ht="15" customHeight="1">
      <c r="A15" s="127" t="s">
        <v>175</v>
      </c>
      <c r="B15" s="127"/>
    </row>
  </sheetData>
  <sheetProtection/>
  <mergeCells count="4">
    <mergeCell ref="E1:F1"/>
    <mergeCell ref="G1:H1"/>
    <mergeCell ref="A14:B14"/>
    <mergeCell ref="A15:B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9"/>
  <sheetViews>
    <sheetView showGridLines="0" view="pageBreakPreview" zoomScaleNormal="85" zoomScaleSheetLayoutView="100" zoomScalePageLayoutView="0" workbookViewId="0" topLeftCell="A1">
      <selection activeCell="C3" sqref="C3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29.25" customHeight="1">
      <c r="B1" s="2" t="str">
        <f>'Formularz oferty'!C4</f>
        <v>DFP.271.36.2019.EP</v>
      </c>
      <c r="E1" s="127"/>
      <c r="F1" s="127"/>
      <c r="G1" s="128" t="s">
        <v>85</v>
      </c>
      <c r="H1" s="128"/>
    </row>
    <row r="3" spans="2:8" ht="15">
      <c r="B3" s="5" t="s">
        <v>2</v>
      </c>
      <c r="C3" s="6">
        <v>28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19" customFormat="1" ht="42.75" customHeight="1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29.25" customHeight="1">
      <c r="A9" s="84" t="s">
        <v>1</v>
      </c>
      <c r="B9" s="21" t="s">
        <v>160</v>
      </c>
      <c r="C9" s="22">
        <v>150</v>
      </c>
      <c r="D9" s="23" t="s">
        <v>11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9"/>
  <sheetViews>
    <sheetView showGridLines="0" view="pageBreakPreview" zoomScale="115" zoomScaleNormal="59" zoomScaleSheetLayoutView="115" workbookViewId="0" topLeftCell="A7">
      <selection activeCell="B23" sqref="B23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25.875" style="2" customWidth="1"/>
    <col min="9" max="10" width="14.25390625" style="2" customWidth="1"/>
    <col min="11" max="16384" width="11.375" style="2" customWidth="1"/>
  </cols>
  <sheetData>
    <row r="1" spans="2:8" ht="15">
      <c r="B1" s="2" t="str">
        <f>'Formularz oferty'!C4</f>
        <v>DFP.271.36.2019.EP</v>
      </c>
      <c r="E1" s="127"/>
      <c r="F1" s="127"/>
      <c r="G1" s="128" t="s">
        <v>83</v>
      </c>
      <c r="H1" s="128"/>
    </row>
    <row r="2" ht="15">
      <c r="H2" s="3" t="s">
        <v>84</v>
      </c>
    </row>
    <row r="3" spans="2:8" ht="15">
      <c r="B3" s="5" t="s">
        <v>2</v>
      </c>
      <c r="C3" s="6">
        <v>2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19" customFormat="1" ht="42.75" customHeight="1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206.25" customHeight="1">
      <c r="A9" s="84" t="s">
        <v>1</v>
      </c>
      <c r="B9" s="21" t="s">
        <v>177</v>
      </c>
      <c r="C9" s="22">
        <v>90</v>
      </c>
      <c r="D9" s="23" t="s">
        <v>11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H9"/>
  <sheetViews>
    <sheetView showGridLines="0" view="pageBreakPreview" zoomScale="115" zoomScaleNormal="80" zoomScaleSheetLayoutView="115" zoomScalePageLayoutView="0" workbookViewId="0" topLeftCell="A7">
      <selection activeCell="B9" sqref="B9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3" customHeight="1">
      <c r="B1" s="2" t="str">
        <f>'Formularz oferty'!C4</f>
        <v>DFP.271.36.2019.EP</v>
      </c>
      <c r="E1" s="127"/>
      <c r="F1" s="127"/>
      <c r="G1" s="128" t="s">
        <v>85</v>
      </c>
      <c r="H1" s="128"/>
    </row>
    <row r="3" spans="2:8" ht="15">
      <c r="B3" s="5" t="s">
        <v>2</v>
      </c>
      <c r="C3" s="6">
        <v>29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19" customFormat="1" ht="42.75" customHeight="1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355.5" customHeight="1">
      <c r="A9" s="84" t="s">
        <v>1</v>
      </c>
      <c r="B9" s="21" t="s">
        <v>180</v>
      </c>
      <c r="C9" s="83">
        <v>1200</v>
      </c>
      <c r="D9" s="23" t="s">
        <v>91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9"/>
  <sheetViews>
    <sheetView showGridLines="0" view="pageBreakPreview" zoomScaleNormal="80" zoomScaleSheetLayoutView="100" zoomScalePageLayoutView="0" workbookViewId="0" topLeftCell="A1">
      <selection activeCell="E28" sqref="E28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0" customHeight="1">
      <c r="B1" s="2" t="str">
        <f>'Formularz oferty'!C4</f>
        <v>DFP.271.36.2019.EP</v>
      </c>
      <c r="E1" s="127"/>
      <c r="F1" s="127"/>
      <c r="G1" s="128" t="s">
        <v>85</v>
      </c>
      <c r="H1" s="128"/>
    </row>
    <row r="3" spans="2:8" ht="15">
      <c r="B3" s="5" t="s">
        <v>2</v>
      </c>
      <c r="C3" s="6">
        <v>30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19" customFormat="1" ht="42.75" customHeight="1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39.75" customHeight="1">
      <c r="A9" s="84" t="s">
        <v>1</v>
      </c>
      <c r="B9" s="21" t="s">
        <v>98</v>
      </c>
      <c r="C9" s="22">
        <v>600</v>
      </c>
      <c r="D9" s="23" t="s">
        <v>11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9"/>
  <sheetViews>
    <sheetView showGridLines="0" view="pageBreakPreview" zoomScale="115" zoomScaleNormal="80" zoomScaleSheetLayoutView="115" zoomScalePageLayoutView="0" workbookViewId="0" topLeftCell="A7">
      <selection activeCell="B9" sqref="B9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6.75" customHeight="1">
      <c r="B1" s="2" t="str">
        <f>'Formularz oferty'!C4</f>
        <v>DFP.271.36.2019.EP</v>
      </c>
      <c r="E1" s="127"/>
      <c r="F1" s="127"/>
      <c r="G1" s="128" t="s">
        <v>85</v>
      </c>
      <c r="H1" s="128"/>
    </row>
    <row r="3" spans="2:8" ht="15">
      <c r="B3" s="5" t="s">
        <v>2</v>
      </c>
      <c r="C3" s="6">
        <v>31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19" customFormat="1" ht="52.5" customHeight="1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387.75" customHeight="1">
      <c r="A9" s="84" t="s">
        <v>1</v>
      </c>
      <c r="B9" s="21" t="s">
        <v>169</v>
      </c>
      <c r="C9" s="22">
        <v>100</v>
      </c>
      <c r="D9" s="23" t="s">
        <v>11</v>
      </c>
      <c r="E9" s="24"/>
      <c r="F9" s="24"/>
      <c r="G9" s="25"/>
      <c r="H9" s="26">
        <f>ROUND(ROUND(C9,2)*ROUND(G9,2),2)</f>
        <v>0</v>
      </c>
    </row>
    <row r="10" ht="15" customHeight="1"/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9"/>
  <sheetViews>
    <sheetView showGridLines="0" view="pageBreakPreview" zoomScale="130" zoomScaleNormal="115" zoomScaleSheetLayoutView="130" zoomScalePageLayoutView="0" workbookViewId="0" topLeftCell="A1">
      <selection activeCell="B9" sqref="B9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25390625" style="2" customWidth="1"/>
    <col min="8" max="8" width="26.125" style="2" customWidth="1"/>
    <col min="9" max="10" width="14.25390625" style="2" customWidth="1"/>
    <col min="11" max="16384" width="11.375" style="2" customWidth="1"/>
  </cols>
  <sheetData>
    <row r="1" spans="2:8" ht="15">
      <c r="B1" s="2" t="str">
        <f>'Formularz oferty'!C4</f>
        <v>DFP.271.36.2019.EP</v>
      </c>
      <c r="E1" s="127"/>
      <c r="F1" s="127"/>
      <c r="G1" s="128" t="s">
        <v>83</v>
      </c>
      <c r="H1" s="128"/>
    </row>
    <row r="2" ht="19.5" customHeight="1">
      <c r="H2" s="3" t="s">
        <v>84</v>
      </c>
    </row>
    <row r="3" spans="2:8" ht="15">
      <c r="B3" s="5" t="s">
        <v>2</v>
      </c>
      <c r="C3" s="6">
        <v>3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19" customFormat="1" ht="42.75" customHeight="1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236.25" customHeight="1">
      <c r="A9" s="84" t="s">
        <v>1</v>
      </c>
      <c r="B9" s="21" t="s">
        <v>103</v>
      </c>
      <c r="C9" s="22">
        <v>28</v>
      </c>
      <c r="D9" s="23" t="s">
        <v>11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9"/>
  <sheetViews>
    <sheetView showGridLines="0" view="pageBreakPreview" zoomScale="145" zoomScaleNormal="68" zoomScaleSheetLayoutView="145" workbookViewId="0" topLeftCell="A1">
      <selection activeCell="B12" sqref="B12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27.125" style="2" customWidth="1"/>
    <col min="9" max="10" width="14.25390625" style="2" customWidth="1"/>
    <col min="11" max="16384" width="11.375" style="2" customWidth="1"/>
  </cols>
  <sheetData>
    <row r="1" spans="2:8" ht="15">
      <c r="B1" s="2" t="str">
        <f>'Formularz oferty'!C4</f>
        <v>DFP.271.36.2019.EP</v>
      </c>
      <c r="E1" s="127"/>
      <c r="F1" s="127"/>
      <c r="G1" s="128" t="s">
        <v>83</v>
      </c>
      <c r="H1" s="128"/>
    </row>
    <row r="2" ht="15">
      <c r="H2" s="3" t="s">
        <v>84</v>
      </c>
    </row>
    <row r="3" spans="2:8" ht="15">
      <c r="B3" s="5" t="s">
        <v>2</v>
      </c>
      <c r="C3" s="6">
        <v>4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19" customFormat="1" ht="42.75" customHeight="1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131.25" customHeight="1">
      <c r="A9" s="84" t="s">
        <v>1</v>
      </c>
      <c r="B9" s="21" t="s">
        <v>104</v>
      </c>
      <c r="C9" s="22">
        <v>40</v>
      </c>
      <c r="D9" s="23" t="s">
        <v>11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9"/>
  <sheetViews>
    <sheetView showGridLines="0" view="pageBreakPreview" zoomScale="130" zoomScaleNormal="73" zoomScaleSheetLayoutView="130" zoomScalePageLayoutView="0" workbookViewId="0" topLeftCell="A1">
      <selection activeCell="E9" sqref="E9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0" customHeight="1">
      <c r="B1" s="2" t="str">
        <f>'Formularz oferty'!C4</f>
        <v>DFP.271.36.2019.EP</v>
      </c>
      <c r="E1" s="127"/>
      <c r="F1" s="127"/>
      <c r="G1" s="128" t="s">
        <v>85</v>
      </c>
      <c r="H1" s="128"/>
    </row>
    <row r="3" spans="2:8" ht="15">
      <c r="B3" s="5" t="s">
        <v>2</v>
      </c>
      <c r="C3" s="6">
        <v>5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42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19" customFormat="1" ht="42.75" customHeight="1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180.75" customHeight="1">
      <c r="A9" s="84" t="s">
        <v>1</v>
      </c>
      <c r="B9" s="21" t="s">
        <v>105</v>
      </c>
      <c r="C9" s="22">
        <v>170</v>
      </c>
      <c r="D9" s="23" t="s">
        <v>11</v>
      </c>
      <c r="E9" s="24"/>
      <c r="F9" s="24"/>
      <c r="G9" s="25"/>
      <c r="H9" s="26">
        <f>ROUND(ROUND(C9,2)*ROUND(G9,2),2)</f>
        <v>0</v>
      </c>
    </row>
    <row r="11" ht="33.75" customHeight="1"/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9"/>
  <sheetViews>
    <sheetView showGridLines="0" view="pageBreakPreview" zoomScale="115" zoomScaleSheetLayoutView="115" zoomScalePageLayoutView="0" workbookViewId="0" topLeftCell="A1">
      <selection activeCell="B4" sqref="B4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27.75" customHeight="1">
      <c r="B1" s="2" t="str">
        <f>'Formularz oferty'!C4</f>
        <v>DFP.271.36.2019.EP</v>
      </c>
      <c r="E1" s="127"/>
      <c r="F1" s="127"/>
      <c r="G1" s="128" t="s">
        <v>85</v>
      </c>
      <c r="H1" s="128"/>
    </row>
    <row r="3" spans="2:8" ht="15">
      <c r="B3" s="5" t="s">
        <v>2</v>
      </c>
      <c r="C3" s="6">
        <v>6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19" customFormat="1" ht="42.75" customHeight="1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209.25" customHeight="1">
      <c r="A9" s="84" t="s">
        <v>1</v>
      </c>
      <c r="B9" s="21" t="s">
        <v>178</v>
      </c>
      <c r="C9" s="22">
        <v>700</v>
      </c>
      <c r="D9" s="23" t="s">
        <v>11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9"/>
  <sheetViews>
    <sheetView showGridLines="0" view="pageBreakPreview" zoomScale="145" zoomScaleSheetLayoutView="145" zoomScalePageLayoutView="0" workbookViewId="0" topLeftCell="A1">
      <selection activeCell="B9" sqref="B9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0.75" customHeight="1">
      <c r="B1" s="2" t="str">
        <f>'Formularz oferty'!C4</f>
        <v>DFP.271.36.2019.EP</v>
      </c>
      <c r="E1" s="127"/>
      <c r="F1" s="127"/>
      <c r="G1" s="128" t="s">
        <v>85</v>
      </c>
      <c r="H1" s="128"/>
    </row>
    <row r="3" spans="2:8" ht="15">
      <c r="B3" s="5" t="s">
        <v>2</v>
      </c>
      <c r="C3" s="6">
        <v>7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19" customFormat="1" ht="42.75" customHeight="1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212.25" customHeight="1">
      <c r="A9" s="84" t="s">
        <v>1</v>
      </c>
      <c r="B9" s="21" t="s">
        <v>162</v>
      </c>
      <c r="C9" s="22">
        <v>250</v>
      </c>
      <c r="D9" s="23" t="s">
        <v>11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H9"/>
  <sheetViews>
    <sheetView showGridLines="0" view="pageBreakPreview" zoomScale="145" zoomScaleSheetLayoutView="145" zoomScalePageLayoutView="0" workbookViewId="0" topLeftCell="A1">
      <selection activeCell="B9" sqref="B9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36.75" customHeight="1">
      <c r="E1" s="127"/>
      <c r="F1" s="127"/>
      <c r="G1" s="128" t="s">
        <v>85</v>
      </c>
      <c r="H1" s="128"/>
    </row>
    <row r="3" spans="2:8" ht="15">
      <c r="B3" s="5" t="s">
        <v>2</v>
      </c>
      <c r="C3" s="6">
        <v>8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5">
      <c r="A7" s="16"/>
      <c r="B7" s="12"/>
      <c r="C7" s="17"/>
      <c r="D7" s="18"/>
      <c r="E7" s="16"/>
      <c r="F7" s="16"/>
      <c r="G7" s="16"/>
      <c r="H7" s="16"/>
    </row>
    <row r="8" spans="1:8" s="19" customFormat="1" ht="45">
      <c r="A8" s="34" t="s">
        <v>5</v>
      </c>
      <c r="B8" s="34" t="s">
        <v>7</v>
      </c>
      <c r="C8" s="44" t="s">
        <v>6</v>
      </c>
      <c r="D8" s="45"/>
      <c r="E8" s="34" t="s">
        <v>8</v>
      </c>
      <c r="F8" s="34" t="s">
        <v>9</v>
      </c>
      <c r="G8" s="34" t="s">
        <v>10</v>
      </c>
      <c r="H8" s="34" t="s">
        <v>3</v>
      </c>
    </row>
    <row r="9" spans="1:8" s="27" customFormat="1" ht="172.5" customHeight="1">
      <c r="A9" s="20" t="s">
        <v>1</v>
      </c>
      <c r="B9" s="21" t="s">
        <v>164</v>
      </c>
      <c r="C9" s="22">
        <v>50</v>
      </c>
      <c r="D9" s="23" t="s">
        <v>11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Edyta Prokopiuk</cp:lastModifiedBy>
  <cp:lastPrinted>2019-06-03T08:45:54Z</cp:lastPrinted>
  <dcterms:created xsi:type="dcterms:W3CDTF">2003-05-16T10:10:29Z</dcterms:created>
  <dcterms:modified xsi:type="dcterms:W3CDTF">2019-07-09T12:24:23Z</dcterms:modified>
  <cp:category/>
  <cp:version/>
  <cp:contentType/>
  <cp:contentStatus/>
</cp:coreProperties>
</file>