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575" windowHeight="11565" firstSheet="25" activeTab="33"/>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 name="część (21)" sheetId="21" r:id="rId21"/>
    <sheet name="część (22)" sheetId="22" r:id="rId22"/>
    <sheet name="część (23)" sheetId="23" r:id="rId23"/>
    <sheet name="część (24)" sheetId="24" r:id="rId24"/>
    <sheet name="część (25)" sheetId="25" r:id="rId25"/>
    <sheet name="część (26)" sheetId="26" r:id="rId26"/>
    <sheet name="część (27)" sheetId="27" r:id="rId27"/>
    <sheet name="część (28)" sheetId="28" r:id="rId28"/>
    <sheet name="część (29)" sheetId="29" r:id="rId29"/>
    <sheet name="część (30)" sheetId="30" r:id="rId30"/>
    <sheet name="część (31)" sheetId="31" r:id="rId31"/>
    <sheet name="część (32)" sheetId="32" r:id="rId32"/>
    <sheet name="część (33)" sheetId="33" r:id="rId33"/>
    <sheet name="część (34)" sheetId="34" r:id="rId34"/>
    <sheet name="część (35)" sheetId="35" r:id="rId35"/>
  </sheets>
  <definedNames/>
  <calcPr fullCalcOnLoad="1"/>
</workbook>
</file>

<file path=xl/sharedStrings.xml><?xml version="1.0" encoding="utf-8"?>
<sst xmlns="http://schemas.openxmlformats.org/spreadsheetml/2006/main" count="706" uniqueCount="127">
  <si>
    <t>Część nr:</t>
  </si>
  <si>
    <t>Nr</t>
  </si>
  <si>
    <t>ARKUSZ CENOWY</t>
  </si>
  <si>
    <t>Numer katalogowy</t>
  </si>
  <si>
    <t>Opis przedmiotu zamówienia</t>
  </si>
  <si>
    <t>Nazwa handlowa
Producent</t>
  </si>
  <si>
    <t>załącznik nr 1a do specyfikacji</t>
  </si>
  <si>
    <t>Cena jednostkowa brutto</t>
  </si>
  <si>
    <t>Cena brutto</t>
  </si>
  <si>
    <t>1.</t>
  </si>
  <si>
    <t>Ilość</t>
  </si>
  <si>
    <t>j.m.</t>
  </si>
  <si>
    <t>szt.</t>
  </si>
  <si>
    <t>szt</t>
  </si>
  <si>
    <t>2.</t>
  </si>
  <si>
    <t>3.</t>
  </si>
  <si>
    <t>RAZEM:</t>
  </si>
  <si>
    <t>DFP.271.107.2018.BZ</t>
  </si>
  <si>
    <t>Prowadniki</t>
  </si>
  <si>
    <t xml:space="preserve">Mikroprowadnik nitinolowy
cechy:
- mikroprowadnik nitinolowy pokryty powłoką hydrofilną 
- średnica od 0,012" do 0,018"
- miękka końcówka cieniująca w obrazie rtg
- długość w zakresie od 180cm do 200cm
- sztywna część proksymalna zapewniająca sprawne manewrowanie w układzie naczyniowym
</t>
  </si>
  <si>
    <t>Cewniki angiograficzne</t>
  </si>
  <si>
    <t xml:space="preserve">Koszulki wprowadzające </t>
  </si>
  <si>
    <t xml:space="preserve">Koszulki wprowadzające z igłą dotętniczą jednoczęściową w zestawie  
cechy:
- koszulka wprowadzająca z zastawką hemostatyczną, stosowana do tętnicy udowej;
- boczne ramię z zaworem i trójdrożnym kranikiem do przepłukiwania koszulki;
- średnica od 4F do 8F;
- długość w zakresie od 11cm do 23cm;
- prowadnik J 35” w zestawie
</t>
  </si>
  <si>
    <t>Długie koszulki wprowadzające</t>
  </si>
  <si>
    <t>Filtry żylne</t>
  </si>
  <si>
    <t>Przedłużacze wysokociśnieniowe i wkład do kontrastu do strzykawki automatycznej</t>
  </si>
  <si>
    <t xml:space="preserve">Wkład do kontrastu do strzykawki automatycznej typu MARK V plus  </t>
  </si>
  <si>
    <t>Materiały embolizacyjne</t>
  </si>
  <si>
    <t xml:space="preserve">Cząsteczki do wybiórczej embolizacji    
cechy:
- kalibrowane, sterylne cząsteczki na bazie glikolu polietylenowego
- średnica cząsteczek od  75 do 1000 mikronów
- pakowane w strzykawkach w zawiesinie soli fizjologicznej
- nie wywołujące reakcji zapalnej
</t>
  </si>
  <si>
    <t>Materiały do chemoembolizacji</t>
  </si>
  <si>
    <t xml:space="preserve">Cząsteczki do chemoembolizacji 
 cechy:
- zbudowane na bazie polimeru glikolu polietylenowego  modyfikowanego grupami sulfonowymi
mogą być obciążane chmioterapeutykiem: irinotekan  lub doxorubicyna
- ściśliwe, hydrofilne, nieresorbowalne, niewywołujące reakcji zapalnej
- kalibrowane - 3 wielkości mikrosfer: 100 µm +_ 25 µm; 200 µm +_50 µm; 400 µm +_ 50 µm
- pakowane w strzykawki a 20 ml, zawierające 2 ml mikrosfer  w soli fizjologicznej
</t>
  </si>
  <si>
    <t>4.</t>
  </si>
  <si>
    <t>Sprzęt do embolizacji tętniaków naczyń mózgowych</t>
  </si>
  <si>
    <t>Mikrocewniki do zabiegów neuroradiologicznych    
cechy:
- mikrocewniki zbrojone; 
- pokrycie hydrofilne;
- z różnymi strefy sztywności, 
- różne kształty końcówek;
- o średnicy zewnętrznej w zakresie od 2.1 – 2.8F, 
- zakończone dwoma markerami, do wprowadzania spiral elektrolitycznie odczepialnych 
- całkowita długość nie mniejsza niż 160 cm.</t>
  </si>
  <si>
    <t>Spirale embolizacyjne odczepialne elekrolitycznie    
cechy: 
-  spirale platynowe do embolizacji tętniaków naczyń mózgowych; 
- spirale trwale połączone, lecz galwanicznie odizolowane od popychacza, z możliwością repozycjonowania (wyjmowania i ponownego wkładania do worka tętniaka);
- różnych kształtów – 3D, 360  i  heliakalne;
- o średnicy pierwotnego zwoju: od 0,0095” do  0,015”;
- o różnym stopniu sztywności; 
- o różnych wymiarach średnic i długości;
- system odczepiania spirali z dźwiękowa i wizualną sygnalizacją odczepienia;</t>
  </si>
  <si>
    <t>Mikroprowadniki do zabiegów neuroradiologicznych   cechy:
- mikroprowadniki hydrofilne; 
- z temperowanym rdzeniem; 
- średnica 0,014", 
- końcowy odcinek o różnym stopniu sztywności,
- długość w zakresie od 200cm do 300cm.</t>
  </si>
  <si>
    <t>System odczepiania spiral
cechy:
- system gwarantujący wizualną i dźwiękową sygnalizację informującą  o odczepieniu  spirali</t>
  </si>
  <si>
    <t xml:space="preserve">Mikrocewniki do zabiegów neuroradiologicznych    
cechy:
- mikrocewniki zbrojone – zbudowany z 7 segmentów 
- pokrycie hydrofilne
- z dystalnym segmentem umożliwiającym kształtowanie końcówki nad parą wodną 
- zakończone dwoma markerami umożliwiającymi pozycjonowanie i odczepianie spirali 
- o średnicy zewnętrznej  2,4 F , 
- całkowita długość cewnika 150 cm, pokrycie hydrofilne na długości 120 cm 
</t>
  </si>
  <si>
    <t xml:space="preserve">Mikroprowadniki do zabiegów neuroradiologicznych    
cechy:
- mikroprowadniki o budowie hybrydowej  
- pokrycie hydrofilne
- średnica 0,012’’ w części dystalnej  oraz 0,014 ‘’ w części proksymalnej  
- rdzeń  wykonany ze stali,  w części dystalnej wykonany z nitynolu 
- długość 200 cm ,  kształtowalna część prowadnika o długości 1,4 cm 
</t>
  </si>
  <si>
    <t>System odczepiania spiral elektromechanicznych
cechy:
- system gwarantujący wizualną i dźwiękową sygnalizację informującą  o odczepieniu  spirali</t>
  </si>
  <si>
    <t>Spirale embolizacyjne  odczepiane mechanicznie        
Cechy:
- spirala embolizacyjna platynowa, odczepiana mechanicznie do embolizacji tętniaków naczyń mózgowych
- średnica zewnętrzna  0,020”
- spirala o budowie wielowarstwowej, z wewnętrzną strukturalną spiralą nitinolową
- różne kształty w tym  3D oraz helikalne, 
- różne rozmiary średnicy i  długości; o zmiennej sztywności</t>
  </si>
  <si>
    <t>Spirale embolizacyjne  odczepiane mechanicznie           
Cechy:
- spirala embolizacyjna platynowa, odczepiana mechanicznie do embolizacji tętniaków naczyń mózgowych
- średnica zewnętrzna  0,010”
- spirala o budowie wielowarstwowej, z wewnętrzną strukturalną spiralą nitinolową
- różne kształty w tym  3D oraz helikalne, 
- różne rozmiary średnicy i  długości; o zmiennej sztywności</t>
  </si>
  <si>
    <t xml:space="preserve">Mikrocewnik do zabiegów neuroradiologicznych 
Cechy:
- mikrocewnik długości min 150 cm
- światło 0,025”
- dystalna cześć o średnicy 2,6 F
- dwa platynowe markery na końcu cewnika
- cewnik zbrojony na całej długości spiralnym oplotem z drutu nitinolowego
- różne kształty końcówek  
</t>
  </si>
  <si>
    <t>System odczepiania spiral mechanicznych      
cechy:
- system do odczepiania  spirali mechanicznych</t>
  </si>
  <si>
    <t xml:space="preserve">Cewniki prowadzące do zabiegów neuroradiologicznych </t>
  </si>
  <si>
    <t xml:space="preserve">Cewniki prowadzące do zabiegów neuroradiologicznych  
cechy:
- cewniki atraumatyczne w części dystalnej,  zbrojone w części proksymalnej , pokrycie PTFE  
- cewniki o budowie 2 częściowej niezależnej od siebie  : 
- część zewnętrzna – cewnik prowadzący o średnicach 5 F – średnica wewnętrzna 0,059 ‘’  , 6 F – średnica wewnętrzna 0,071 ‘’ długość cewnika 95 cm , kształtowalna  dystalna końcówka  7 cm 
- cześć wewnętrzna – cewnik diagnostyczny o średnicach 4 F – średnica wewnętrzna 0,041 ‘’ , 5 F – średnica wewnętrzna 0,048 ‘’ , długość cewnika 117 cm , kształtowalna dystalna końcówka 7 cm , pokrycie - hydrofilne na długości 15 cm 
- o różnym kształcie końcówki  </t>
  </si>
  <si>
    <t xml:space="preserve">Cewniki prowadzące do zabiegów neuroradiologicznych  
cechy:
- cewniki atraumatyczne w części dystalnej,  zbrojone w części proksymalnej , pokrycie PTFE  
- cewnik prowadzący o średnicach 5 F – średnica wewnętrzna 0,059 ‘’  , 6 F – średnica wewnętrzna 0,071 ‘’ - długość cewnika 95 cm , kształtowalna  dystalna końcówka  7 cm 
</t>
  </si>
  <si>
    <t>Cewniki prowadzące do zabiegów neuroradiologicznych</t>
  </si>
  <si>
    <t>Cewniki prowadzące        
cechy:
- cewniki zbrojone,
- średnicy od 5F do 7 F, 
- o różnych kształtach końcówki,                                 
- co najmniej dwie strefy sztywności, 
- długości całkowitej do 100 cm,
- końcówka miękka, atraumatyczna cieniująca we fluoroskopii,
- o różnym kształcie końcówki</t>
  </si>
  <si>
    <t>Cewniki  do zabiegów neuroradiologicznych do dystalnych dostępów</t>
  </si>
  <si>
    <t xml:space="preserve">Cewnik umożliwiający dostęp  dystalny do zabiegów neuroradiologicznych  
- cewnik umożlwiający dystalny dostęp do naczyń wewnątrzczaszkowych wspomagający stabilizację mikrocewnika
-  cewnik zbrojony 
-  kompatybilny z prowadnikiem 0.035” 
-  atraumatyczny dystalny segment umożliwiający kształtowanie końcówki nad parą wodną 
-  zewnętrzna średnica  5F i 6F i średnica wewnętrznej odpowiednio  0,055’’ i 0.070”; 
-  długość cewnika  115 - 130 cm ,
-  pokrycie hydrofilne 
</t>
  </si>
  <si>
    <t xml:space="preserve">stenty do remodelingu naczyń mózgowych </t>
  </si>
  <si>
    <t xml:space="preserve">Stenty do naczyń mózgowych       
cechy:
- stenty   sosowane do zabiegów embolizacji tętniaków o szerokiej szyi
- stenty samorozprężalne,
- wykonane z nitynolu, 
- z cieniującymi w obrazie fluoroskopwym markerami   na całej długości stentu  
- dające możliwość zmiany  położenia (repozycjonowalne) podczas rozprężania;
- o średnicach w zakresie od 2,5 mm – 5,5 mm, 
- długości w zakresie od 12 mm do 75 mm
- w zestawie z mikrocewnikiem do wprowadzania stentu 
</t>
  </si>
  <si>
    <t xml:space="preserve">Stenty do remodelingu naczyń mózgowych </t>
  </si>
  <si>
    <t>Stenty do naczyń mózgowych     
cechy : 
- do stosowania w remodelingu tętniaków o szerokiej szyi oraz poszerzania zwężeń miażdżycowych naczyń wewnątrzmózgowych.
- stenty samorozprężalne 
- wykonane z nitynolu, o strukturze „zamknietych oczek”
- połączone trwale z popychaczem, uwalniane na drodze elektrolitycznej,
- dające możliwość zmiany położenia (repozycjonowalne) z możliwością ponownego złożenia po całkowitym rozprężeniu.
- o średnicach  3 mm - 6mm
- długości w zakresie od 15 mm do 30mm.</t>
  </si>
  <si>
    <t>Mikrocewniki do wprowadzania stentów do naczyń mózgowych 
cechy: 
- mikrocewniki o długości całkowitej 150 lub 135cm,
- kompatybilny z prowadnikiem maksymalnie 0,021,
- o średnicy zewnętrznej 2,8F i średnicy wewnętrznej 0,027",
- posiadające jeden dystalny marker,
- pokrywane hydrofilnie</t>
  </si>
  <si>
    <t>Stenty wewnątrzczaszkowe do leczenia tętniaków naczyń mózgowych</t>
  </si>
  <si>
    <t xml:space="preserve">Stent  samorozprężalny wewnątrzczaszkowy                
cechy:
- stent wewnątrzczaszkowy kierunkujący przepływ krwi  stosowany w leczeniu tętniaków naczyń mózgowych  (typu flow diverter stent)
- wykonany z 48 fragmentów drutu nitinolowego o bardzo gęstym splocie
- możliwość repozycji po 90% uwolnieniu
- dobrze widoczny  w obrazie fluoroskopowym  na całej długości
- w zestawie z mikrocewnikiem zbrojonym do wprowadzania </t>
  </si>
  <si>
    <t>Stent  samorozprężalny wenątrzczaszkowy           
cechy:
- stent wewnątrzczaszkowy kierunkujący przepływ krwi  stosowany w leczeniu tętniaków naczyń mózgowych (typu flow diverter stent) 
- implant składający się z dwóch połączonych współśrodkowo  stentów nitynolowych
- możliwość repozycji po  uwolnieniu 90%
- dobrze widoczny  w obrazie fluoroskopowym  na całej długości – wyposażony w 4 markery w części proksymalnej i dystalnej oraz wplecione 2 nici wolframowe wewnątrz struktury  stentu
- kompatybilny z mikrocewnikiem o średnicy 0,027’’</t>
  </si>
  <si>
    <t>Mikrocewniki do wprowadzania stentów do naczyń mózgowych  
cechy:
- mikrocewniki zbrojony, o długości całkowitej 150 cm,
- kompatybilny z prowadnikiem maksymalnie 0,021’’
- o średnicy wewnętrznej 0,027’’
- posiadające jeden dystalny marker
- pokrywane hydrofilnie</t>
  </si>
  <si>
    <t xml:space="preserve">Stent  samorozprężalny wenątrzczaszkowy                    
cechy:
- stent wewnątrzczaszkowy stosowany w leczeniu tętniaków naczyń mózgowych 
 typu flow diverter stent 
- wykonany z 64 fragmentów drutu nitinolowego o bardzo gęstym splocie
- dające możliwość zmiany położenia (repozycjonowalne) z możliwością ponownego złożenia po całkowitym rozprężeniu
- dobrze widoczny  w obrazie fluoroskopowym  na całej długości
- kompatybilny z mikrocewnikiem 0.027” – konieczne dokładne wskazanie kompatybilnych mikrocewników 
</t>
  </si>
  <si>
    <t xml:space="preserve">Sprzęt do embolizacji  malformacji naczyń mózgowych </t>
  </si>
  <si>
    <t>kpl.</t>
  </si>
  <si>
    <t>Mikrocewniki hydrofilne do  embolizacji naczyniaków  mózgowych          
cechy:
- mikrocewnik o długości całkowitej 165 oraz 170cm, kompatybilny z prowadnikiem maksymalnie 0,010”.
o średnicy zewnętrznej 3,0/1,5F oraz 2,7/1,3F i 2,7/1,5F prox/dyst i świetle wewnętrznym 0,012” oraz 0,013”
- mikrocewnik z odczepianą końcówką o średnicy zewnętrznej 2,7/1,5F prox/dyst. W miejscu odłączenia końcówki średnica cewnika 1,9F; odczepialna końcówka o długości: 1,5/3/5cm
- mikrocewnik o dużej odporności na załamanie  i rozciąganie   
- dystalny marker obrazujący zakończenie cewnika
- pokrycie hydrofilne na całej długości
- wyposażony w mandryn ułatwiający wprowadzenie do cewnika prowadzącego</t>
  </si>
  <si>
    <t>Mikroprowadniki hydrofilne do zabiegów neuroradiologicznych   
cechy:
- mikroprowadniki do naczyń mózgowych; 
- o średnicy w zakresie od 0.008’’ do 0,010''; 
- o całkowitej długości co najmniej 180 cm.
- pokrywane hydrofilnie</t>
  </si>
  <si>
    <t>Materiał embolizacyjny do embolizacji naczyniaków działający na zasadzie wytrącania  materiału embolizacyjnego z roztworu 
cechy:
- kopolimer winyl-alkoholu etylowego EVOH
- DMSO dimetylosulfotlenek jako rozpuszczalnik do EVOH, zawiera mikronizowany pył tantalowy, celem wizualizacji materiału embolizacyjnego w skopi rtg
- dostępny w różnych lepkościach 
- w zestawie 1 fiolka EVOH 1,5ml, jedna fiolka DMSO 1,5ml i trzy strzykawki.</t>
  </si>
  <si>
    <t xml:space="preserve">Mikrocewniki hydrofilne do  naczyń mózgowych   
cechy:
- mikrocewniki typu ''flow directed catheter'';
- pokrywane hydrofilnie, 
- średnicy zewnętrznej w odcinku końcowym od 1,2 do1.8 F; 
- o różnych strefach miękkości; 
- o całkowitej długość co najmniej 165 cm, 
- ze znacznikiem widocznym w obrazie fluoroskopowym na końcu </t>
  </si>
  <si>
    <t>Mikroprowadniki hydrofilne do naczyń mózgowych     
cechy:
- mikroprowadniki do naczyń mózgowych; 
- o średnicy w zakresie od 0.007’’ do 0,014''; 
- o całkowitej długości co najmniej 180 cm.
- pokrywane hydrofilnie</t>
  </si>
  <si>
    <t>Cewniki balnowe do remodelingu naczyniowego stosowane przy embolizacji tętniaków naczyń mózgowych</t>
  </si>
  <si>
    <t>Cewniki balonowe do remodelingu naczyniowego stosowane przy embolizacji tętniaków naczyń mózgowych</t>
  </si>
  <si>
    <t xml:space="preserve">Balon przeznaczony do techniki remodelingu naczyń mózgowych        
Cechy:
- cewniki balonowy sosowane w zabiegach embolizacji tętniaków naczyń mózgowych w prostych odcinkach i podziałach naczyń
- shaft balonu : średnica zewnętrzna części proksymalnej 2.8 F ; średnica części dystalnej 2.1 F
- shaft balonu o budowie 2 kanałowej – 1 kanał do inflacji i deflacji balonu , 2 kanał – dla prowadnika, kompatybilny z DMSO  i spiralami embolizacyjnymi  
- cewnik balonowy o kształtowalnej końcówce 
- dostępność rozmiarów : 4mmm/10mm;4mm/15mm;4mm/20mm;
</t>
  </si>
  <si>
    <t>Mikrocewnik  z balonem do remodelingu  podczas  embolizacji tętniaków mózgowych   
Cechy
- cewniki balonowy sosowane w zabiegach embolizacji tętniaków naczyń mózgowych w prostych odcinkach i podziałach naczyń
- średnice balonów  3 – 5 i  4 – 6 mm
- długość balonu w zakresie od 6 mm do 30 mm 
- pokrycie hydrofilne
- obecność 2 platynowych markerów</t>
  </si>
  <si>
    <t>Y- konektory</t>
  </si>
  <si>
    <t xml:space="preserve">Pojedynczy Y-konektor                         
Cechy:
Światło wewnętrzne 9 F 
Posiada silikonową wkładkę o specjalnym kształcie zapewniającą całkowitą szczelność przy zachowaniu swobody ruchów prowadnika 
Przezroczysty korpus umożliwiający obserwację cieczy 
Obrotowa męska końcówka minimalizująca możliwość dostania się powietrza do układu 
 Y-konektor musi posiadać 3 wyjścia: 
- jedno do połączenia z cewnikiem
- jedno do połączenia z zestawem do płukania
- jedno wyjście zakończone zastawką hemostatyczną  </t>
  </si>
  <si>
    <t xml:space="preserve">Podwójny Y-konektor DOUBLE PLAY      
Cechy:
Podwójne światło wewnętrzne 9 F 
Y-konektor dedykowany do zabiegów techniką „kissing balloon” 
Posiada silikonową wkładkę o specjalnym kształcie zapewniającą całkowitą szczelność przy zachowaniu swobody ruchów prowadnika 
Przezroczysty korpus umożliwiający obserwację cieczy 
Obrotowa męska końcówka minimalizująca możliwość dostania się powietrza do układu 
 Y-konektor musi posiadać 4 wyjścia: 
- jedno do połączenia z cewnikiem
- jedno do połączenia z zestawem do płukania
- dwa wyjścia zakończone zastawkami hemostatycznymi  </t>
  </si>
  <si>
    <t>Sprzęt do trombektomii naczyń mózgowych w udarach niedokrwiennych</t>
  </si>
  <si>
    <t xml:space="preserve">System do mechanicznej trombektomii naczyń mózgowych  
Cechy:
- urządzenie o strukturze tubularnej siatki z nitinolu o geometrii zamkniętych oczek
- połączony trwale z popychaczem, całkowicie repozycjolowalny z możliwością ponownego złożenia
- konstrukcja umożliwia przejście przez skrzep, przyciągniecie go do mikrocewnika i usunięcie z naczynia
- dwie średnice urządzenia 4 i 6 mm długość 15/20/30mm
- dostarczanie systemu jak spirali embolizacyjnych – wprowadzany przez  mikrocewnik o świetle minimum 0,021” (dla 4mm) lub 0,027” (dla 6mm)
- posiadający rejestrację i udokumentowaną piśmiennictwem skuteczność w  mechanicznej trombektomii naczyń mózgowych w udarach niedokrwiennych 
</t>
  </si>
  <si>
    <t>Mikrocewnik dostawczy do systemu mechanicznej trombektomii  
Cechy:
 - mikrocewnik o długości całkowitej min 135cm,
- kompatybilny z prowadnikiem  0,018 – 0,021, 
- o średnicy zewnętrznej 2,3 – 2,8 F w odcinku dystalnym  i średnicy wewnętrznej 0,021” – 0,027”,
-  posiadający dwa markery odległe od siebie 3 cm lub jeden dystalny marker, 
-  pokrywany hydrofilnie,</t>
  </si>
  <si>
    <t>Cewnik prowadzący z balonem do zabiegu trombektomii   
Cechy:
- cewnik prowadzący zakończony dystalnym balonem do zamknięcie tętnicy przy zabiegu trombektomii
 - cewnik o średnicy 8F i w świetle wewnętrznym 0,075” i długości roboczej 95cm
 - konstrukcja koaksjalna, cewnik zbrojony w obu warstwach
 - wyposażony w dwa markey obrazujące końce balonu
 - długość balonu 10mm</t>
  </si>
  <si>
    <t>Sprzęt do trombektomii naczyń mózgowych w udarach niedokrwiennych z systemem do aspiracji materiału zatorowego</t>
  </si>
  <si>
    <t xml:space="preserve">Cewnik reperfuzyjny       
Cechy:
- cewnik reperfuzyjny o całkowitej długości min 130 cm
- zbrojony oplotem nitynolowym
- o średnicy zewnętrznej  5.75F  lub 6F w części dystalnej  i 6F w części proksymalnej 
- posiadający dystalny marker
- o różnych strefach sztywności
</t>
  </si>
  <si>
    <t xml:space="preserve">Cewnik prowadzący do zabiegu trombektomii        
Cechy:
 - koszulka prowadząca zbrojona na całej długości jednolitym spiralnym oplotem
ze stali nierdzewnej.
- światło 6F ( 0.088") na całej długości
- długości koszulki: 80 i 90 cm
- miękki segment dystalny długości 4 cm
- dystalna cześć pokryta hydrofilnie
- konfiguracja zakończeń : proste , MP
- zawiera w zestawie dylatator, odkręcaną zastawkę hemostatyczną, Y-adapter
</t>
  </si>
  <si>
    <t>3. Zestaw niesterylnych drenów do pompy aspiracyjnej</t>
  </si>
  <si>
    <t>Lp.</t>
  </si>
  <si>
    <t>Przedmiot</t>
  </si>
  <si>
    <t>Okres</t>
  </si>
  <si>
    <t>Informacje dotyczące dzierżawionego urządzenia</t>
  </si>
  <si>
    <t>Czynsz dzierżawny brutto za 1 miesiąc</t>
  </si>
  <si>
    <t>Czynsz dzierżawny brutto</t>
  </si>
  <si>
    <t>Nazwa urządzenia</t>
  </si>
  <si>
    <t>Typ</t>
  </si>
  <si>
    <t xml:space="preserve">Nr seryjny </t>
  </si>
  <si>
    <t>(można wypełnić przy zawieraniu umowy)</t>
  </si>
  <si>
    <t>Rok produkcji</t>
  </si>
  <si>
    <t>Akcesoria</t>
  </si>
  <si>
    <t>Wartość</t>
  </si>
  <si>
    <t>Moc oferowanego urządzenia w watach [W]</t>
  </si>
  <si>
    <t>Założony czas pracy urządzenia w godzinach [h]</t>
  </si>
  <si>
    <t>Przyjęty koszt 1 kWh [zł]</t>
  </si>
  <si>
    <t>Koszt zużycia energii elektrycznej</t>
  </si>
  <si>
    <t>miesiące</t>
  </si>
  <si>
    <t xml:space="preserve">Sprzęt do trombektomii naczyń mózgowych w udarach niedokrwiennych </t>
  </si>
  <si>
    <t xml:space="preserve">Sprzęt do emolizacji tętniaków w podziałach naczyń  </t>
  </si>
  <si>
    <t>Implant wewnątrznaczyniowy do leczenia tętniaków w podziałach naczyń   
Cechy:
- implant wewnątrznaczyniowy samorozprężany „Stent-like“  do wspomagania embolizacji tętniaków o szerokiej szyi zlokalizowanych w podziałach naczyń;
- implant stanowaiący podporę dla spiral wprowadzanych do worka tętniaka i zabezpieczenie przed migracją spiral do naczynia macierzystego;
- przeznaczony dla naczyń krwionośnych o średnicy 2,5-3,5 mm;
- posiadający markery widoczne we fluioroskopii pozwalające na dokładne pozycjonowanie w stosunku do szyi tętniaka;
- system kopmatybilny z mikrocewnikiem o świetle wewnętrznym nie większym niż 0,021“ dostępnym na rynku (bezwzględnie konieczne wskazanie konkretnych mikrocewników kompatybilnych z systemem);
- system odłączania dający możliwość zmiany położenia (repozycjonowanie) z możliwością ponownego złożenia i usunięcia po całkowitym rozprężeniu;</t>
  </si>
  <si>
    <t xml:space="preserve">System do zamykania tętnic po zabiegach endowaskularnych  </t>
  </si>
  <si>
    <t xml:space="preserve">Zamykacz naczyniowy           
Cechy:
-  system do zamykania tętnic po zabiegach endowaskularnych   
- system zapinek złożony z części kotwiczącej, szwu i kolegenu, w pełni resorbowalne
- system kompatybilny z koszulkami 6F i 8F
- system dostarczany z koszulką, lokalizatorem prawidłowego położenia systemu w tętnicy, prowadnikiem 0,035” lub 0,038”
</t>
  </si>
  <si>
    <t xml:space="preserve">Sterylny jednorazowy zestaw do angiografii </t>
  </si>
  <si>
    <t xml:space="preserve">Sterylny zestaw do angiografii  
Skład:
a) 1 x serweta na stolik instrumentariuszki  120 x 140 cm (owinięcie zestawu) lub 150x190 cm,  
b) 2  x ręczniki 30x40 cm, wykonane z chłonnej, wzmacnianej włókniny celulozowej o gramaturze 60g/m2 lub o gramaturze 55 g/m2 w rozmiarze 50x40 cm
c) 2 x fartuch chirurgiczny, zapewniający wysoki komfort termiczny pracy operatora, wykonany z miękkiej, przewiewnej włókniny typu SMMS, o właściwościach hydrofobowych – odporność na przenikanie cieczy &gt; 32 cm H2O; szwy fartucha powinny być w całości wykonane metodą ultradźwiękową. Fartuch powinien być złożony w sposób zapewniający aseptyczną aplikację, wiązany na troki wewnętrzne oraz troki zewnętrzne z kartonikiem, z tyłu w okolicach szyi, zapięcie na rzep nie mniejszy niż 2 x 13 cm, mankiety o długości min. 8 cm lub min. 7 cm, wykonane z poliestru.  Indywidualne oznakowanie rozmiaru  w postaci naklejki  naklejone na fartuchu, pozwalające na identyfikację przed rozłożeniem. Fartuch musi być  zgodny z normą PN EN 13795.  Rozmiar fartucha jednocześnie oznaczający jego długość (+/- 5 cm):  130 cm
d) 1 x skalpel z trzonkiem nr 11
e) 2 x strzykawka 3- częściowa Luer Lock 10 ml
f) 2 x strzykawka 3- częściowa Luer Lock 20 ml
g) 1 x plastikowe narzędzie o dł. 18cm do mycia pola operacyjnego
h) 1 x opinak plastikowy dł. 13 cm lub 14 cm z zaciskiem 
i) 40 x kompresy gazowe 10 x 10 (17 nitkowe 12 warstwowe)
j) 1 x miska o pojemności 250 ml, kolor niebieski
k) 1 x miska o pojemności 500 ml, kolor niebieski
l) 1 x miska stabilizująca prowadnik o pojemności 2500 ml
ł) 1 x serweta do angiografii udowej 227 x 330 cm lub 235x320 cm z 2 samoprzylepnymi otworami usytuowanymi decentralnie w rozmiarze 12cmx12cm otoczonymi folią chirurgiczną. Serweta powinna posiadać dwa zintegrowane panele na całej długości serwety, wykonane z foli PE , służące do przykrycia pulpitu sterowniczego o szerokości 70 cm każdy.
Serweta główna powinna być wykonana z laminatu 3-warstwowego(włóknina polipropylenowa + włóknina polipropylenowa + folia polietylenowa) o min. gramaturze 74g/m2 i odporności na przenikanie cieczy 150cm H2O lub serweta wykonana z 3 warstwowej włókniny: włóknina wiskozowa+folia polietylenowo-polipropylenowa+włóknina polipropylenowa o gramaturze 73g/m2 i 191 cm H2O, panele boczne wykonane z grubej, przeźroczystej folii.  W polu krytycznym dodatkowe wzmocnienie (łata chłonna) o wysokiej absorbcji płynów o min gramaturze 112g/m2. Materiał obłożenia spełniający wymagania wysokie normy PN EN 13795. 
Zamawiający dopuszcza zaoferowanie serwety o jednolitej gramaturze na całej powierzchni serwety, co nie ma wpływu na jej absorbcje płynów.
Opakowanie jednostkowe powinno posiadać wyraźnie zaznaczony kierunek otwierania, oraz dwie samoprzylepne etykiety umożliwiające wklejenie do dokumentacji medycznej, zawierające następujące informacje: nazwa producenta,  LOT lub seria, indeks identyfikacyjny, data ważności. 
Zamawiający wymaga aby:
Zawartość zestawu była opisana w języku polskim na etykiecie produktowej naklejonej na opakowaniu.
Wyrób sterylny zapakowany był w jedną torbę z przeźroczystej folii polietylenowej z klapką zgrzewaną z folią. W celu zminimalizowania ryzyka rozjałowienia zawartości podczas wyjmowania z opakowania w miejscu otwierania powinien znajdować się sterylny margines.
</t>
  </si>
  <si>
    <t>Stenty czasowe do remodelingu naczyń mózgowych</t>
  </si>
  <si>
    <t>załacznik nr…………. do umowy</t>
  </si>
  <si>
    <t xml:space="preserve">Prowadnik sztywny   
cechy:
- prowadnik sztywny
 - sztywny stalowy rdzeń z miękką końcówką 
- konfiguracja J 
- średnica od 0.014" do 0,035"
- długość w zakresie od 180cm do 300cm
</t>
  </si>
  <si>
    <t xml:space="preserve">Cewniki angiograficzne       
cechy:
- cewniki selektywne, zbrojone wytrzymujące ciśnienie co najmniej 1200 PSI
- końcówka  temperowana na prowadnik o śred. 0,035" 
- średnica 4F i 5F
- długość w zakresie od 65cm do 110 cm 
- posiadające znacznik cieniujący w obrazie rtg w odcinku dystalnym 
- wymagane podstawowe konfiguracje krzywizn
- zapewniające cewnikowanie gałęzi aorty piersiowej i brzusznej
</t>
  </si>
  <si>
    <t xml:space="preserve">Filtry żylne stałe  i czasowo-stałe   
cechy:
- filtry do żyły głównej dolnej stałe lub czasowo-stałe stosowane w prewencji zatorowości płucnej;
- możliwość implantacji z dostępu udowego lub szyjnego; 
- możliwość bezpiecznego przeznaczyniowego usunięcia filtra czasowo-stałego; 
</t>
  </si>
  <si>
    <t xml:space="preserve">Zestaw do usuwania filtra żylnego   
cechy:
- zestaw do przeznaczyniowego usuwania filtra żylnego składający się z introduktora, cewnika prowadzącego i pętli 
</t>
  </si>
  <si>
    <t xml:space="preserve">Przedłużacze wysokociśnieniowe do strzykawki automatycznej 
cechy:
- wysokociśnieniowe przedłużacze wytrzymujące ciśnienie co najmniej 1200 PSI
- długość w zakresie od 120cm do 180cm
</t>
  </si>
  <si>
    <t xml:space="preserve">Spirale wolne do embolizacji naczyń obwodowych    
cechy:
- spirale platynowe do embolizacji naczyń obwodowych;
- wypychane;
- średnicy 0,018” – 0,035”,
- pokrywane kosmkami syntetycznymi; 
- kompatybilne z mikrocewnikami 0.027
</t>
  </si>
  <si>
    <t xml:space="preserve">Spirale odczepiane do embolizacji naczyń obwodowych  
cechy:
- spirale platynowe do embolizacji naczyń obwodowych;
- średnicy 0,020”
- długości do 60 cm
- o różnym stopniu sztywności   
- wprowadzane połączone z popychaczem i odczepialne mechanicznie
- kompatybilne z mikrocewnikami 0.027”
</t>
  </si>
  <si>
    <t xml:space="preserve">System do mechanicznej trombektomii naczyń mózgowych     
Cechy:
- urządzenie o strukturze tubularnej siatki z nitinolu  
- połączony trwale z popychaczem, całkowicie repozycjolowalny z możliwością ponownego złożenia
- konstrukcja umożliwia przejście przez skrzep, przyciągniecie go do mikrocewnika i usunięcie z naczynia
- trzy średnice urządzenia 3, 4 i 6 mm; długość min 20mm
- dostarczanie systemu jak spirali embolizacyjnych – wprowadzany przez  mikrocewnik  
- dobrze widoczny  w obrazie fluoroskopowym  na całej długości
-  w zestawie z dedykowanym  mikrocewnikiem zbrojonym do wprowadzania
- posiadający rejestrację i udokumentowaną piśmiennictwem skuteczność w  mechanicznej trombektomii naczyń mózgowych w udarach niedokrwiennych 
</t>
  </si>
  <si>
    <t>Stenty czasowe do remodelingu naczyń mózgowych
cechy:
- czasowy stent wewnątrzczaszkowy dedykowany do stabilizacji spirali w tętniaku bez blokowania przepływu,
- calkowicie widoczny w promieniach RTG,
- na stałe przymocowany do systemu wprowadzajacego,
- regulowana przez operatora siła radialna oraz średnica rozprężanego stentu,
- stent pozwala na  zachowanie przepływu, eliminując ryzyko okluzji oraz długotrwałego podawania leków przeciwzakrzepowych jak to ma miejsce w przypadku stentów implantowanych,
- stent kompatybilny z mikrocewnikiem o świetle wewnętrznym maks. 0,21``</t>
  </si>
  <si>
    <t>Dzierżawa pompy aspiracyjnej do cewników reperfuzyjnych dedykowanej do leczenia udaru niedokrwiennego mózgu, na czas trwania umowy</t>
  </si>
  <si>
    <r>
      <t xml:space="preserve">Cewnik umożliwiający dostęp  dystalny do zabiegów neuroradiologicznych
- cewnik umożlwiający dystalny dostęp do naczyń wewnątrzczaszkowych wspomagający stabilizację mikrocewnika
- cewnik o budowie 2 częściowej z wewnętrznym, niezależnym cewnikiem prowadzącym  długości min 120 cm
- odporny na zaginanie w obrębie krętych naczyń
- z różnymi strefami sztywności   
- dystalna końcówka zbrojona, giętka, miękka, atraumatyczna
- różne długości od 95 do 115 cm
- średnica zewnętrza 6F i wewnętrzna min. 0.070”
-  kompatybilny z prowadnikiem 0.035” 
</t>
    </r>
    <r>
      <rPr>
        <sz val="11"/>
        <color indexed="10"/>
        <rFont val="Garamond"/>
        <family val="1"/>
      </rPr>
      <t>Zamawiający dopuszcza zaoferowanie cewników o długościach 95cm i 105 cm pod warunkiem, że  długości 95cm i 105 cm dotyczą „zewnętrznego” cewnika, a nie jego giętkiej wewnętrznej części.</t>
    </r>
  </si>
  <si>
    <r>
      <t xml:space="preserve">Mikrocewnik do naczyń obwodowych      
cechy:
- selektywne mikrocewniki  zbrojone, pokryte powłoką hydrofilną
- akceptujące prowadnik  0,021”
- średnica  od 2.4F  do  2.8F
- kształtowalna końcówka
- długość w zakresie od 110cm do 150cm
- znacznik cieniujący na końcu cewnika
- mikrocewniki 2,7 i 2,8 F z kompatybilnym mikroprowadnikiem w zestawie 
- kompatybilne z wieloma środkami embolizacyjnymi takimi jak: PVA, NBCA, etanol, mikrosfery oraz DSMO
</t>
    </r>
    <r>
      <rPr>
        <sz val="11"/>
        <color indexed="10"/>
        <rFont val="Garamond"/>
        <family val="1"/>
      </rPr>
      <t>Zamawiający dopuszcza mikrocewnik do naczyń obwodowych , dodatkowo mikrocewnik o średnicy 2.0F bez mikroprowadnika w zestawie.
Reszta parametrów bez zmian.</t>
    </r>
    <r>
      <rPr>
        <sz val="11"/>
        <rFont val="Garamond"/>
        <family val="1"/>
      </rPr>
      <t xml:space="preserve">
</t>
    </r>
  </si>
  <si>
    <r>
      <t xml:space="preserve">Prowadnik hydrofilny        
cechy:
- prowadnik  pokryty powłoką hydrofilną
- końcówki różnego kształtu - prosta, typu „J”,  
- średnica od 0.018" do 0,035"
- długość w zakresie od 150cm do 260cm
- końcówki o różnej sztywności
</t>
    </r>
    <r>
      <rPr>
        <sz val="11"/>
        <color indexed="10"/>
        <rFont val="Garamond"/>
        <family val="1"/>
      </rPr>
      <t>Zamawiający dopuszcza złożenie oferty z prowadnikami hydrofilnymi z końcówką zakrzywioną „angled” (45 stopni) i prostą, pozostałe parametry bez zmian.</t>
    </r>
  </si>
  <si>
    <r>
      <t xml:space="preserve">Spirale embolizacyjne  odczepiane elektromechanicznie    cechy:
- spirale do embolizacji tętniaków naczyń mózgowych
- spirale platynowe  oraz spirale platynowe pokrywane polimerem – hydrożelem zwiększającym  objętości spirali w zależności od jej grubości
- z możliwością repozycjonowania wewnątrz worka tętniaka 
- o średnicy pierwotnego zwoju: 0,010” ;  0,014” ; 0,018”
- o różnych wymiarach średnic i długości 
- różnych kształtów –  w tym 3D i  heliakalne;
- system odczepiania gwarantujący dźwiękową i wizualną sygnalizację odczepienia spirali  – czas odczepienia 3 sekundy 
</t>
    </r>
    <r>
      <rPr>
        <sz val="11"/>
        <color indexed="10"/>
        <rFont val="Garamond"/>
        <family val="1"/>
      </rPr>
      <t>Zamawiający dopuszcza zaoferowanie spirali embolizacyjnych  odczepianych elektromechanicznie o średnicy pierwotnego zwoju: 0,010”;  0,018” z wyłączeniem średnicy 0,014”, pozostałe parametry bez zmian.</t>
    </r>
  </si>
  <si>
    <r>
      <t xml:space="preserve">Klej tkankowy do embolizacji wewnątrznaczyniowej  
cechy: 
- syntetyczny klej cyjanoakrylowy, szybko ulegający polimeryzacji w kontakcie w wilgotnym środowisku oraz w kontakcie z żywą tkanką;
- w sterylnych opakowaniach o objętości 0.5 ml;
- posiadający rejestrację i potwierdzone piśmiennictwem zastosowanie do embolizacji wewnątrznaczyniowych w zakresie układu tętniczego i żylnego, w tym w neuroradiologii;
</t>
    </r>
    <r>
      <rPr>
        <sz val="11"/>
        <color indexed="10"/>
        <rFont val="Garamond"/>
        <family val="1"/>
      </rPr>
      <t>Zamawiający dopuszcza piśmiennictwo dotyczące zastosowania do embolizacji wewnątrznaczyniowych w zakresie układu tętniczego i żylnego, w tym neuroradiologii w języku angielskim.</t>
    </r>
  </si>
  <si>
    <r>
      <t xml:space="preserve">Zamawiający dopuszcza sterylny jednorazowy zestaw do angiografii:
Skład:
a) 1 x serweta na stolik instrumentariuszki  152x190 cm,  
b) 2  x ręczniki 30x40 cm, wykonane z chłonnej, wzmacnianej włókniny celulozowej o gramaturze 82g/m2
c) 2 x fartuch chirurgiczny, zapewniający wysoki komfort termiczny pracy operatora, wykonany z miękkiej, przewiewnej włókniny typu SMS, o właściwościach hydrofobowych – odporność na przenikanie cieczy &gt; 32 cm H2O; szwy fartucha w całości wykonane metodą podwójnego szczelnego szwu. </t>
    </r>
    <r>
      <rPr>
        <sz val="10.75"/>
        <color indexed="10"/>
        <rFont val="Garamond"/>
        <family val="1"/>
      </rPr>
      <t xml:space="preserve"> Fartuch złożony w sposób zapewniający aseptyczną aplikację, wiązany na troki wewnętrzne oraz troki zewnętrzne z kartonikiem, z tyłu w okolicach szyi, zapięcie na rzep nie mniejsze niż 2 x 13 cm, mankiety o długości 7 cm, wykonane z poliestru.  Indywidualne oznakowanie rozmiaru na fartuchu, pozwalające na identyfikację przed rozłożeniem. Fartuch zgodny z normą PN EN 13795.  Długości fartuchów w zakresie 130 cm (+/- 5 cm)
d) 1 x skalpel z trzonkiem nr 11
e) 2 x strzykawka 3- częściowa Luer Lock 10 ml
f) 2 x strzykawka 3- częściowa Luer Lock 20 ml
g) 1 x plastikowe narzędzie o dł. 19cm do mycia pola operacyjnego
h) 1 x opinak plastikowy dł. 12 cm z zaciskiem 
i) 40 x kompresy gazowe 10 x 10 (17 nitkowe 12 warstwowe)
j) 1 x miska o pojemności 250 ml, kolor niebieski
k) 1 x miska o pojemności 500 ml, kolor niebieski
l) 1 x miska stabilizująca prowadnik o pojemności 2500 ml
ł) 1 x serweta do angiografii udowej 225 x 330 cm z 2 samoprzylepnymi otworami usytuowanymi decentralnie w rozmiarze 12cmx12cm otoczonymi folią chirurgiczną. Serweta posiada dwa zintegrowane panele na całej długości serwety, wykonane z foli PE , służące do przykrycia pulpitu sterowniczego o szerokości 71 cm każdy.
Serweta główna wykonana z 3-warstwowej włókniny typu SMS (o gramaturze 47g/m2 i odporności na przenikanie cieczy w obszarze krytycznym powyżej 150cm H2O, panele boczne wykonane z grubej, przeźroczystej folii.  W polu krytycznym dodatkowe wzmocnienie (łata chłonna) o wysokiej absorbcji płynów o gramaturze 99g/m2. Materiał obłożenia spełniający wymagania wysokie normy PN EN 13795. </t>
    </r>
    <r>
      <rPr>
        <sz val="10.75"/>
        <color indexed="10"/>
        <rFont val="Garamond"/>
        <family val="1"/>
      </rPr>
      <t xml:space="preserve">
lub
ł) 1 x serweta do angiografii udowej 230 x 340 cm z 2 samoprzylepnymi otworami usytuowanymi docentralnie w kształcie koła o średnicy 12cmx12cm otoczonymi folią chirurgiczną. Serweta posiada dwa zintegrowane panele na całej długości serwety, wykonane z foli PE , służące do przykrycia pulpitu sterowniczego o szerokości 70 cm każdy.
Serweta główna wykonana z 3-warstwowego laminatu (włóknina polipropylenowa hydrofilna + folia polietylenowa + włóknina polipropylenowa hydrofobowa) o gramaturze 74g/m2 i odporności na przenikanie cieczy w obszarze krytycznym powyżej 150cm H2O, panele boczne wykonane z grubej, przeźroczystej folii.  Materiał obłożenia spełniający wymagania wysokie normy PN EN 13795.
Wszystkie pozostałe parametry zgodne z wymogami Zamawiającego.</t>
    </r>
  </si>
  <si>
    <r>
      <t xml:space="preserve">Długie koszulki wprowadzające  
cechy:
- koszulka naczyniowa, ze znacznikiem cieniującym na końcu,  z zastawką hemostatyczną, z pokryciem hydrofilnym; 
- zbrojona oplotem stalowym – duża odporność na zgięcia i załamania;
- boczne ramię z zaworem i trójdrożnym kranikiem do przepłukiwania koszulki;
- średnica wewnętrzna od 5F do 8F;
- różne długości (w tym koniecznie 90 cm);
- różne kształty końcówek;
</t>
    </r>
    <r>
      <rPr>
        <sz val="11"/>
        <color indexed="10"/>
        <rFont val="Garamond"/>
        <family val="1"/>
      </rPr>
      <t>Zamawiający dopuszcza by pokrycie hydrofilne w stosunku do długości koszuli było następujące: 45cm-5cm , 65cm-35cm, 90cm-15cm.
Reszta parametrów bez zmian.</t>
    </r>
    <r>
      <rPr>
        <sz val="11"/>
        <rFont val="Garamond"/>
        <family val="1"/>
      </rPr>
      <t xml:space="preserve">
</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</si>
</sst>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55">
    <font>
      <sz val="10"/>
      <name val="Arial CE"/>
      <family val="0"/>
    </font>
    <font>
      <u val="single"/>
      <sz val="10"/>
      <color indexed="12"/>
      <name val="Arial CE"/>
      <family val="0"/>
    </font>
    <font>
      <u val="single"/>
      <sz val="10"/>
      <color indexed="36"/>
      <name val="Arial CE"/>
      <family val="0"/>
    </font>
    <font>
      <sz val="11"/>
      <name val="Times New Roman"/>
      <family val="1"/>
    </font>
    <font>
      <b/>
      <sz val="11"/>
      <name val="Times New Roman"/>
      <family val="1"/>
    </font>
    <font>
      <sz val="11"/>
      <name val="Garamond"/>
      <family val="1"/>
    </font>
    <font>
      <b/>
      <sz val="11"/>
      <name val="Garamond"/>
      <family val="1"/>
    </font>
    <font>
      <b/>
      <sz val="12"/>
      <name val="Garamond"/>
      <family val="1"/>
    </font>
    <font>
      <sz val="12"/>
      <name val="Times New Roman"/>
      <family val="1"/>
    </font>
    <font>
      <sz val="12"/>
      <name val="Garamond"/>
      <family val="1"/>
    </font>
    <font>
      <sz val="11"/>
      <color indexed="10"/>
      <name val="Garamond"/>
      <family val="1"/>
    </font>
    <font>
      <sz val="10.75"/>
      <color indexed="1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0"/>
      <color theme="1"/>
      <name val="Times New Roman"/>
      <family val="1"/>
    </font>
    <font>
      <i/>
      <sz val="10"/>
      <color theme="1"/>
      <name val="Times New Roman"/>
      <family val="1"/>
    </font>
    <font>
      <sz val="10.75"/>
      <color rgb="FFFF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6FCFB"/>
        <bgColor indexed="64"/>
      </patternFill>
    </fill>
    <fill>
      <patternFill patternType="solid">
        <fgColor theme="0" tint="-0.04997999966144562"/>
        <bgColor indexed="64"/>
      </patternFill>
    </fill>
    <fill>
      <patternFill patternType="solid">
        <fgColor rgb="FFEBF6F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08">
    <xf numFmtId="0" fontId="0" fillId="0" borderId="0" xfId="0"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vertical="top" wrapText="1"/>
    </xf>
    <xf numFmtId="3" fontId="3" fillId="0" borderId="0" xfId="0" applyNumberFormat="1" applyFont="1" applyAlignment="1">
      <alignment horizontal="left" vertical="top" wrapText="1"/>
    </xf>
    <xf numFmtId="0" fontId="3" fillId="0" borderId="0" xfId="0" applyFont="1" applyAlignment="1">
      <alignment horizontal="left" vertical="center" wrapText="1"/>
    </xf>
    <xf numFmtId="0" fontId="5" fillId="0" borderId="0" xfId="0" applyFont="1" applyAlignment="1">
      <alignment horizontal="left" vertical="center" wrapText="1"/>
    </xf>
    <xf numFmtId="3" fontId="5" fillId="0" borderId="0" xfId="0" applyNumberFormat="1"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right" vertical="top"/>
    </xf>
    <xf numFmtId="0" fontId="6" fillId="0" borderId="0" xfId="0" applyFont="1" applyAlignment="1">
      <alignment horizontal="right" vertical="top" wrapText="1"/>
    </xf>
    <xf numFmtId="3" fontId="6" fillId="0" borderId="0" xfId="0" applyNumberFormat="1" applyFont="1" applyBorder="1" applyAlignment="1">
      <alignment horizontal="left" vertical="top" wrapText="1"/>
    </xf>
    <xf numFmtId="0" fontId="6" fillId="0" borderId="0" xfId="0" applyFont="1" applyBorder="1" applyAlignment="1">
      <alignment horizontal="left" vertical="top"/>
    </xf>
    <xf numFmtId="0" fontId="5" fillId="0" borderId="0" xfId="0" applyFont="1" applyBorder="1" applyAlignment="1">
      <alignment horizontal="left" vertical="top"/>
    </xf>
    <xf numFmtId="0" fontId="5" fillId="33" borderId="10" xfId="0" applyFont="1" applyFill="1" applyBorder="1" applyAlignment="1">
      <alignment horizontal="center" vertical="center" wrapText="1"/>
    </xf>
    <xf numFmtId="44" fontId="5" fillId="33" borderId="10" xfId="60" applyFont="1" applyFill="1" applyBorder="1" applyAlignment="1" applyProtection="1">
      <alignment horizontal="center" vertical="center" wrapText="1"/>
      <protection locked="0"/>
    </xf>
    <xf numFmtId="0" fontId="5" fillId="0" borderId="0" xfId="0" applyFont="1" applyFill="1" applyBorder="1" applyAlignment="1">
      <alignment horizontal="left" vertical="top" wrapText="1"/>
    </xf>
    <xf numFmtId="44" fontId="5" fillId="33" borderId="11" xfId="60" applyFont="1" applyFill="1" applyBorder="1" applyAlignment="1" applyProtection="1">
      <alignment horizontal="center" vertical="center" wrapText="1"/>
      <protection locked="0"/>
    </xf>
    <xf numFmtId="44" fontId="5" fillId="33" borderId="10" xfId="60"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44" fontId="5" fillId="33" borderId="10" xfId="60"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center" wrapText="1"/>
      <protection locked="0"/>
    </xf>
    <xf numFmtId="0" fontId="5" fillId="34" borderId="10" xfId="0" applyFont="1" applyFill="1" applyBorder="1" applyAlignment="1">
      <alignment horizontal="left" vertical="center" wrapText="1"/>
    </xf>
    <xf numFmtId="3" fontId="5" fillId="34"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3" fontId="3" fillId="0" borderId="0" xfId="0" applyNumberFormat="1" applyFont="1" applyFill="1" applyAlignment="1">
      <alignment horizontal="left" vertical="top" wrapText="1"/>
    </xf>
    <xf numFmtId="0" fontId="5" fillId="0" borderId="0" xfId="0" applyFont="1" applyFill="1" applyAlignment="1">
      <alignment horizontal="left" vertical="center" wrapText="1"/>
    </xf>
    <xf numFmtId="0" fontId="5" fillId="34" borderId="12" xfId="0" applyFont="1" applyFill="1" applyBorder="1" applyAlignment="1">
      <alignment horizontal="center" vertical="center" wrapText="1"/>
    </xf>
    <xf numFmtId="0" fontId="5" fillId="34" borderId="12" xfId="0" applyFont="1" applyFill="1" applyBorder="1" applyAlignment="1">
      <alignment horizontal="left" vertical="center" wrapText="1"/>
    </xf>
    <xf numFmtId="0" fontId="3" fillId="0" borderId="0" xfId="0" applyFont="1" applyBorder="1" applyAlignment="1">
      <alignment horizontal="left" vertical="top" wrapText="1"/>
    </xf>
    <xf numFmtId="0" fontId="8" fillId="0" borderId="0" xfId="0" applyFont="1" applyAlignment="1">
      <alignment vertical="center"/>
    </xf>
    <xf numFmtId="3" fontId="5" fillId="34"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4" fontId="5" fillId="33" borderId="10" xfId="60" applyFont="1" applyFill="1" applyBorder="1" applyAlignment="1" applyProtection="1">
      <alignment horizontal="center" vertical="center" wrapText="1"/>
      <protection locked="0"/>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6" fillId="0" borderId="0" xfId="0" applyFont="1" applyFill="1" applyAlignment="1">
      <alignment horizontal="left" vertical="top" wrapText="1"/>
    </xf>
    <xf numFmtId="3" fontId="5" fillId="34"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4" fontId="5" fillId="33" borderId="10" xfId="60" applyFont="1" applyFill="1" applyBorder="1" applyAlignment="1" applyProtection="1">
      <alignment horizontal="center" vertical="center" wrapText="1"/>
      <protection locked="0"/>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3" fillId="0" borderId="0" xfId="0" applyFont="1" applyAlignment="1">
      <alignment horizontal="right" vertical="top" wrapText="1"/>
    </xf>
    <xf numFmtId="44" fontId="3" fillId="0" borderId="13" xfId="0" applyNumberFormat="1" applyFont="1" applyBorder="1" applyAlignment="1">
      <alignment horizontal="left" vertical="top" wrapText="1"/>
    </xf>
    <xf numFmtId="0" fontId="50" fillId="35" borderId="10" xfId="0" applyFont="1" applyFill="1" applyBorder="1" applyAlignment="1">
      <alignment horizontal="center" vertical="center"/>
    </xf>
    <xf numFmtId="0" fontId="50" fillId="35" borderId="11" xfId="0" applyFont="1" applyFill="1" applyBorder="1" applyAlignment="1">
      <alignment horizontal="center" vertical="center" wrapText="1"/>
    </xf>
    <xf numFmtId="0" fontId="50" fillId="35" borderId="10" xfId="0" applyFont="1" applyFill="1" applyBorder="1" applyAlignment="1">
      <alignment horizontal="center" vertical="center" wrapText="1"/>
    </xf>
    <xf numFmtId="0" fontId="51" fillId="35" borderId="12" xfId="0" applyFont="1" applyFill="1" applyBorder="1" applyAlignment="1">
      <alignment horizontal="left" vertical="top" wrapText="1"/>
    </xf>
    <xf numFmtId="0" fontId="51" fillId="33" borderId="0" xfId="0" applyFont="1" applyFill="1" applyBorder="1" applyAlignment="1">
      <alignment horizontal="left" vertical="top" wrapText="1"/>
    </xf>
    <xf numFmtId="0" fontId="51" fillId="0" borderId="0" xfId="0" applyFont="1" applyFill="1" applyAlignment="1" applyProtection="1">
      <alignment vertical="top" wrapText="1"/>
      <protection locked="0"/>
    </xf>
    <xf numFmtId="0" fontId="51" fillId="0" borderId="0" xfId="0" applyFont="1" applyFill="1" applyAlignment="1" applyProtection="1">
      <alignment horizontal="left" vertical="top" wrapText="1"/>
      <protection locked="0"/>
    </xf>
    <xf numFmtId="1" fontId="51" fillId="0" borderId="0" xfId="0" applyNumberFormat="1" applyFont="1" applyFill="1" applyAlignment="1" applyProtection="1">
      <alignment horizontal="left" vertical="top" wrapText="1"/>
      <protection locked="0"/>
    </xf>
    <xf numFmtId="0" fontId="51" fillId="0" borderId="0" xfId="0" applyFont="1" applyFill="1" applyAlignment="1" applyProtection="1">
      <alignment horizontal="right" vertical="top" wrapText="1"/>
      <protection locked="0"/>
    </xf>
    <xf numFmtId="0" fontId="51" fillId="33" borderId="14" xfId="0" applyFont="1" applyFill="1" applyBorder="1" applyAlignment="1">
      <alignment horizontal="left" vertical="top" wrapText="1"/>
    </xf>
    <xf numFmtId="0" fontId="52" fillId="0" borderId="0" xfId="0" applyFont="1" applyBorder="1" applyAlignment="1">
      <alignment horizontal="left" vertical="top" wrapText="1"/>
    </xf>
    <xf numFmtId="0" fontId="4" fillId="35" borderId="10" xfId="0" applyFont="1" applyFill="1" applyBorder="1" applyAlignment="1" applyProtection="1">
      <alignment horizontal="center" vertical="center" wrapText="1"/>
      <protection locked="0"/>
    </xf>
    <xf numFmtId="1" fontId="4" fillId="35" borderId="10" xfId="0" applyNumberFormat="1"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right" vertical="top" wrapText="1"/>
      <protection locked="0"/>
    </xf>
    <xf numFmtId="44" fontId="51" fillId="0" borderId="10" xfId="0" applyNumberFormat="1" applyFont="1" applyFill="1" applyBorder="1" applyAlignment="1" applyProtection="1">
      <alignment horizontal="left" vertical="top" wrapText="1"/>
      <protection locked="0"/>
    </xf>
    <xf numFmtId="3" fontId="5" fillId="34" borderId="11"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1" xfId="0" applyFont="1" applyFill="1" applyBorder="1" applyAlignment="1" applyProtection="1">
      <alignment horizontal="center" vertical="center" wrapText="1"/>
      <protection locked="0"/>
    </xf>
    <xf numFmtId="0" fontId="7" fillId="36" borderId="15"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9" fillId="36" borderId="15"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50" fillId="35" borderId="15"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50" fillId="35" borderId="16"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1" fillId="35" borderId="10" xfId="0" applyFont="1" applyFill="1" applyBorder="1" applyAlignment="1">
      <alignment vertical="top"/>
    </xf>
    <xf numFmtId="0" fontId="3" fillId="35" borderId="15" xfId="0" applyFont="1" applyFill="1" applyBorder="1" applyAlignment="1">
      <alignment horizontal="left" vertical="top" wrapText="1"/>
    </xf>
    <xf numFmtId="0" fontId="51" fillId="35" borderId="11" xfId="0" applyFont="1" applyFill="1" applyBorder="1" applyAlignment="1">
      <alignment horizontal="center" vertical="top" wrapText="1"/>
    </xf>
    <xf numFmtId="0" fontId="51" fillId="35" borderId="17" xfId="0" applyFont="1" applyFill="1" applyBorder="1" applyAlignment="1">
      <alignment horizontal="center" vertical="top" wrapText="1"/>
    </xf>
    <xf numFmtId="0" fontId="51" fillId="35" borderId="18" xfId="0" applyFont="1" applyFill="1" applyBorder="1" applyAlignment="1">
      <alignment horizontal="center" vertical="top" wrapText="1"/>
    </xf>
    <xf numFmtId="0" fontId="51" fillId="33" borderId="15" xfId="0" applyFont="1" applyFill="1" applyBorder="1" applyAlignment="1">
      <alignment horizontal="left" vertical="top" wrapText="1"/>
    </xf>
    <xf numFmtId="0" fontId="52" fillId="0" borderId="16" xfId="0" applyFont="1" applyBorder="1" applyAlignment="1">
      <alignment horizontal="left" vertical="top" wrapText="1"/>
    </xf>
    <xf numFmtId="0" fontId="52" fillId="0" borderId="12" xfId="0" applyFont="1" applyBorder="1" applyAlignment="1">
      <alignment horizontal="left" vertical="top" wrapText="1"/>
    </xf>
    <xf numFmtId="0" fontId="4" fillId="35" borderId="10" xfId="0"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top" wrapText="1"/>
      <protection locked="0"/>
    </xf>
    <xf numFmtId="44" fontId="51" fillId="33" borderId="10" xfId="0" applyNumberFormat="1" applyFont="1" applyFill="1" applyBorder="1" applyAlignment="1">
      <alignment horizontal="left" vertical="top" wrapText="1"/>
    </xf>
    <xf numFmtId="44" fontId="51" fillId="0" borderId="10" xfId="0" applyNumberFormat="1" applyFont="1" applyFill="1" applyBorder="1" applyAlignment="1">
      <alignment horizontal="left" vertical="top" wrapText="1"/>
    </xf>
    <xf numFmtId="0" fontId="53" fillId="33" borderId="15" xfId="0" applyFont="1" applyFill="1" applyBorder="1" applyAlignment="1">
      <alignment horizontal="left" vertical="top" wrapText="1"/>
    </xf>
    <xf numFmtId="0" fontId="51" fillId="33" borderId="16" xfId="0" applyFont="1" applyFill="1" applyBorder="1" applyAlignment="1">
      <alignment horizontal="left" vertical="top" wrapText="1"/>
    </xf>
    <xf numFmtId="0" fontId="51" fillId="33" borderId="12" xfId="0" applyFont="1" applyFill="1" applyBorder="1" applyAlignment="1">
      <alignment horizontal="left" vertical="top" wrapText="1"/>
    </xf>
    <xf numFmtId="0" fontId="5" fillId="34" borderId="11" xfId="0" applyFont="1" applyFill="1" applyBorder="1" applyAlignment="1">
      <alignment horizontal="left" vertical="center" wrapText="1"/>
    </xf>
    <xf numFmtId="0" fontId="5" fillId="34" borderId="17" xfId="0" applyFont="1" applyFill="1" applyBorder="1" applyAlignment="1">
      <alignment horizontal="left" vertical="center" wrapText="1"/>
    </xf>
    <xf numFmtId="44" fontId="5" fillId="33" borderId="11" xfId="60" applyFont="1" applyFill="1" applyBorder="1" applyAlignment="1" applyProtection="1">
      <alignment horizontal="center" vertical="center" wrapText="1"/>
      <protection locked="0"/>
    </xf>
    <xf numFmtId="44" fontId="5" fillId="33" borderId="17" xfId="60" applyFont="1" applyFill="1" applyBorder="1" applyAlignment="1" applyProtection="1">
      <alignment horizontal="center" vertical="center" wrapText="1"/>
      <protection locked="0"/>
    </xf>
    <xf numFmtId="44" fontId="5" fillId="33" borderId="18" xfId="60" applyFont="1" applyFill="1" applyBorder="1" applyAlignment="1" applyProtection="1">
      <alignment horizontal="center" vertical="center" wrapText="1"/>
      <protection locked="0"/>
    </xf>
    <xf numFmtId="0" fontId="5" fillId="34" borderId="15" xfId="0" applyFont="1" applyFill="1" applyBorder="1" applyAlignment="1">
      <alignment horizontal="center" vertical="center" wrapText="1"/>
    </xf>
    <xf numFmtId="0" fontId="5" fillId="34" borderId="10" xfId="0" applyFont="1" applyFill="1" applyBorder="1" applyAlignment="1">
      <alignment horizontal="center" vertical="center" wrapText="1"/>
    </xf>
    <xf numFmtId="3" fontId="5" fillId="34" borderId="19" xfId="0" applyNumberFormat="1" applyFont="1" applyFill="1" applyBorder="1" applyAlignment="1">
      <alignment horizontal="center" vertical="center" wrapText="1"/>
    </xf>
    <xf numFmtId="3" fontId="5" fillId="34" borderId="20" xfId="0" applyNumberFormat="1" applyFont="1" applyFill="1" applyBorder="1" applyAlignment="1">
      <alignment horizontal="center" vertical="center" wrapText="1"/>
    </xf>
    <xf numFmtId="3" fontId="5" fillId="34" borderId="17" xfId="0" applyNumberFormat="1" applyFont="1" applyFill="1" applyBorder="1" applyAlignment="1">
      <alignment horizontal="center" vertical="center" wrapText="1"/>
    </xf>
    <xf numFmtId="3" fontId="5" fillId="34" borderId="18" xfId="0" applyNumberFormat="1" applyFont="1" applyFill="1" applyBorder="1" applyAlignment="1">
      <alignment horizontal="center" vertical="center" wrapText="1"/>
    </xf>
    <xf numFmtId="3" fontId="5" fillId="34" borderId="11"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4" fillId="0" borderId="18" xfId="0" applyFont="1" applyBorder="1" applyAlignment="1">
      <alignment horizontal="left" vertical="top" wrapText="1"/>
    </xf>
    <xf numFmtId="0" fontId="54" fillId="0" borderId="10" xfId="0" applyFont="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v>
      </c>
      <c r="D3" s="11"/>
      <c r="E3" s="12" t="s">
        <v>2</v>
      </c>
      <c r="F3" s="13"/>
      <c r="G3" s="12"/>
      <c r="H3" s="8"/>
    </row>
    <row r="4" spans="1:8" ht="45" customHeight="1">
      <c r="A4" s="6"/>
      <c r="B4" s="66" t="s">
        <v>18</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65">
      <c r="A6" s="37" t="s">
        <v>9</v>
      </c>
      <c r="B6" s="38" t="s">
        <v>122</v>
      </c>
      <c r="C6" s="34">
        <v>1000</v>
      </c>
      <c r="D6" s="34" t="s">
        <v>12</v>
      </c>
      <c r="E6" s="35"/>
      <c r="F6" s="35"/>
      <c r="G6" s="36"/>
      <c r="H6" s="36">
        <f>ROUND(ROUND(G6,2)*C6,2)</f>
        <v>0</v>
      </c>
    </row>
    <row r="7" spans="1:8" ht="120">
      <c r="A7" s="43" t="s">
        <v>14</v>
      </c>
      <c r="B7" s="44" t="s">
        <v>110</v>
      </c>
      <c r="C7" s="40">
        <v>20</v>
      </c>
      <c r="D7" s="40" t="s">
        <v>12</v>
      </c>
      <c r="E7" s="41"/>
      <c r="F7" s="41"/>
      <c r="G7" s="42"/>
      <c r="H7" s="42">
        <f>ROUND(ROUND(G7,2)*C7,2)</f>
        <v>0</v>
      </c>
    </row>
    <row r="8" spans="1:8" ht="150.75" thickBot="1">
      <c r="A8" s="43" t="s">
        <v>15</v>
      </c>
      <c r="B8" s="44" t="s">
        <v>19</v>
      </c>
      <c r="C8" s="40">
        <v>50</v>
      </c>
      <c r="D8" s="40" t="s">
        <v>12</v>
      </c>
      <c r="E8" s="41"/>
      <c r="F8" s="41"/>
      <c r="G8" s="42"/>
      <c r="H8" s="17">
        <f>ROUND(ROUND(G8,2)*C8,2)</f>
        <v>0</v>
      </c>
    </row>
    <row r="9" spans="7:8" ht="15.75" thickBot="1">
      <c r="G9" s="45" t="s">
        <v>16</v>
      </c>
      <c r="H9" s="46">
        <f>SUM(H6:H8)</f>
        <v>0</v>
      </c>
    </row>
    <row r="11" ht="15">
      <c r="B11" s="32"/>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1" r:id="rId1"/>
  <headerFooter alignWithMargins="0">
    <oddFooter>&amp;C&amp;"Times New Roman,Normalny"Strona &amp;P z &amp;N&amp;R&amp;"Times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10</v>
      </c>
      <c r="D3" s="11"/>
      <c r="E3" s="12" t="s">
        <v>2</v>
      </c>
      <c r="F3" s="13"/>
      <c r="G3" s="12"/>
      <c r="H3" s="8"/>
    </row>
    <row r="4" spans="1:8" ht="45" customHeight="1">
      <c r="A4" s="6"/>
      <c r="B4" s="66" t="s">
        <v>27</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10">
      <c r="A6" s="22" t="s">
        <v>9</v>
      </c>
      <c r="B6" s="25" t="s">
        <v>124</v>
      </c>
      <c r="C6" s="23">
        <v>100</v>
      </c>
      <c r="D6" s="23" t="s">
        <v>12</v>
      </c>
      <c r="E6" s="19"/>
      <c r="F6" s="19"/>
      <c r="G6" s="18"/>
      <c r="H6" s="18">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1" r:id="rId1"/>
  <headerFooter alignWithMargins="0">
    <oddFooter>&amp;C&amp;"Times New Roman,Normalny"Strona &amp;P z &amp;N&amp;R&amp;"Times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9"/>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11</v>
      </c>
      <c r="D3" s="11"/>
      <c r="E3" s="12" t="s">
        <v>2</v>
      </c>
      <c r="F3" s="13"/>
      <c r="G3" s="12"/>
      <c r="H3" s="8"/>
    </row>
    <row r="4" spans="1:8" ht="45" customHeight="1">
      <c r="A4" s="6"/>
      <c r="B4" s="66" t="s">
        <v>29</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10">
      <c r="A6" s="22" t="s">
        <v>9</v>
      </c>
      <c r="B6" s="25" t="s">
        <v>30</v>
      </c>
      <c r="C6" s="23">
        <v>50</v>
      </c>
      <c r="D6" s="23" t="s">
        <v>12</v>
      </c>
      <c r="E6" s="14"/>
      <c r="F6" s="14"/>
      <c r="G6" s="15"/>
      <c r="H6" s="15">
        <f>ROUND(ROUND(G6,2)*C6,2)</f>
        <v>0</v>
      </c>
    </row>
    <row r="7" spans="1:8" ht="15">
      <c r="A7" s="29"/>
      <c r="B7" s="16"/>
      <c r="C7" s="16"/>
      <c r="D7" s="16"/>
      <c r="E7" s="16"/>
      <c r="F7" s="16"/>
      <c r="G7" s="16"/>
      <c r="H7" s="16"/>
    </row>
    <row r="8" spans="1:4" ht="15">
      <c r="A8" s="27"/>
      <c r="B8" s="3"/>
      <c r="C8" s="28"/>
      <c r="D8" s="28"/>
    </row>
    <row r="9" spans="1:4" ht="15">
      <c r="A9" s="27"/>
      <c r="B9" s="3"/>
      <c r="C9" s="28"/>
      <c r="D9"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10"/>
  <sheetViews>
    <sheetView zoomScalePageLayoutView="75" workbookViewId="0" topLeftCell="A1">
      <selection activeCell="B9" sqref="B9"/>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12</v>
      </c>
      <c r="D3" s="11"/>
      <c r="E3" s="12" t="s">
        <v>2</v>
      </c>
      <c r="F3" s="13"/>
      <c r="G3" s="12"/>
      <c r="H3" s="8"/>
    </row>
    <row r="4" spans="1:8" ht="45" customHeight="1">
      <c r="A4" s="6"/>
      <c r="B4" s="69" t="s">
        <v>32</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25">
      <c r="A6" s="22" t="s">
        <v>9</v>
      </c>
      <c r="B6" s="25" t="s">
        <v>34</v>
      </c>
      <c r="C6" s="23">
        <v>400</v>
      </c>
      <c r="D6" s="23" t="s">
        <v>12</v>
      </c>
      <c r="E6" s="14"/>
      <c r="F6" s="14"/>
      <c r="G6" s="15"/>
      <c r="H6" s="15">
        <f>ROUND(ROUND(G6,2)*C6,2)</f>
        <v>0</v>
      </c>
    </row>
    <row r="7" spans="1:8" ht="150">
      <c r="A7" s="43" t="s">
        <v>14</v>
      </c>
      <c r="B7" s="44" t="s">
        <v>33</v>
      </c>
      <c r="C7" s="40">
        <v>100</v>
      </c>
      <c r="D7" s="40" t="s">
        <v>12</v>
      </c>
      <c r="E7" s="41"/>
      <c r="F7" s="41"/>
      <c r="G7" s="42"/>
      <c r="H7" s="42">
        <f>ROUND(ROUND(G7,2)*C7,2)</f>
        <v>0</v>
      </c>
    </row>
    <row r="8" spans="1:8" ht="105">
      <c r="A8" s="43" t="s">
        <v>15</v>
      </c>
      <c r="B8" s="44" t="s">
        <v>35</v>
      </c>
      <c r="C8" s="40">
        <v>100</v>
      </c>
      <c r="D8" s="40" t="s">
        <v>12</v>
      </c>
      <c r="E8" s="41"/>
      <c r="F8" s="41"/>
      <c r="G8" s="42"/>
      <c r="H8" s="42">
        <f>ROUND(ROUND(G8,2)*C8,2)</f>
        <v>0</v>
      </c>
    </row>
    <row r="9" spans="1:8" ht="60.75" thickBot="1">
      <c r="A9" s="43" t="s">
        <v>31</v>
      </c>
      <c r="B9" s="44" t="s">
        <v>36</v>
      </c>
      <c r="C9" s="40">
        <v>20</v>
      </c>
      <c r="D9" s="40" t="s">
        <v>12</v>
      </c>
      <c r="E9" s="41"/>
      <c r="F9" s="41"/>
      <c r="G9" s="42"/>
      <c r="H9" s="17">
        <f>ROUND(ROUND(G9,2)*C9,2)</f>
        <v>0</v>
      </c>
    </row>
    <row r="10" spans="7:8" ht="15.75" thickBot="1">
      <c r="G10" s="45" t="s">
        <v>16</v>
      </c>
      <c r="H10" s="46">
        <f>SUM(H6:H9)</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10"/>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13</v>
      </c>
      <c r="D3" s="11"/>
      <c r="E3" s="12" t="s">
        <v>2</v>
      </c>
      <c r="F3" s="13"/>
      <c r="G3" s="12"/>
      <c r="H3" s="8"/>
    </row>
    <row r="4" spans="1:8" ht="45" customHeight="1">
      <c r="A4" s="6"/>
      <c r="B4" s="66" t="s">
        <v>32</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300">
      <c r="A6" s="22" t="s">
        <v>9</v>
      </c>
      <c r="B6" s="25" t="s">
        <v>123</v>
      </c>
      <c r="C6" s="23">
        <v>500</v>
      </c>
      <c r="D6" s="23" t="s">
        <v>12</v>
      </c>
      <c r="E6" s="14"/>
      <c r="F6" s="14"/>
      <c r="G6" s="15"/>
      <c r="H6" s="15">
        <f>ROUND(ROUND(G6,2)*C6,2)</f>
        <v>0</v>
      </c>
    </row>
    <row r="7" spans="1:8" ht="195">
      <c r="A7" s="43" t="s">
        <v>14</v>
      </c>
      <c r="B7" s="44" t="s">
        <v>37</v>
      </c>
      <c r="C7" s="40">
        <v>200</v>
      </c>
      <c r="D7" s="40" t="s">
        <v>12</v>
      </c>
      <c r="E7" s="41"/>
      <c r="F7" s="41"/>
      <c r="G7" s="42"/>
      <c r="H7" s="42">
        <f>ROUND(ROUND(G7,2)*C7,2)</f>
        <v>0</v>
      </c>
    </row>
    <row r="8" spans="1:8" ht="165">
      <c r="A8" s="43" t="s">
        <v>15</v>
      </c>
      <c r="B8" s="44" t="s">
        <v>38</v>
      </c>
      <c r="C8" s="40">
        <v>300</v>
      </c>
      <c r="D8" s="40" t="s">
        <v>12</v>
      </c>
      <c r="E8" s="41"/>
      <c r="F8" s="41"/>
      <c r="G8" s="42"/>
      <c r="H8" s="42">
        <f>ROUND(ROUND(G8,2)*C8,2)</f>
        <v>0</v>
      </c>
    </row>
    <row r="9" spans="1:8" ht="60.75" thickBot="1">
      <c r="A9" s="43" t="s">
        <v>31</v>
      </c>
      <c r="B9" s="44" t="s">
        <v>39</v>
      </c>
      <c r="C9" s="40">
        <v>20</v>
      </c>
      <c r="D9" s="40" t="s">
        <v>12</v>
      </c>
      <c r="E9" s="41"/>
      <c r="F9" s="41"/>
      <c r="G9" s="42"/>
      <c r="H9" s="17">
        <f>ROUND(ROUND(G9,2)*C9,2)</f>
        <v>0</v>
      </c>
    </row>
    <row r="10" spans="7:8" ht="15.75" thickBot="1">
      <c r="G10" s="45" t="s">
        <v>16</v>
      </c>
      <c r="H10" s="46">
        <f>SUM(H6:H9)</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1" r:id="rId1"/>
  <headerFooter alignWithMargins="0">
    <oddFooter>&amp;C&amp;"Times New Roman,Normalny"Strona &amp;P z &amp;N&amp;R&amp;"Times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10"/>
  <sheetViews>
    <sheetView zoomScalePageLayoutView="75" workbookViewId="0" topLeftCell="A7">
      <selection activeCell="B9" sqref="B9"/>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14</v>
      </c>
      <c r="D3" s="11"/>
      <c r="E3" s="12" t="s">
        <v>2</v>
      </c>
      <c r="F3" s="13"/>
      <c r="G3" s="12"/>
      <c r="H3" s="8"/>
    </row>
    <row r="4" spans="1:8" ht="45" customHeight="1">
      <c r="A4" s="6"/>
      <c r="B4" s="66" t="s">
        <v>32</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65">
      <c r="A6" s="22" t="s">
        <v>9</v>
      </c>
      <c r="B6" s="25" t="s">
        <v>40</v>
      </c>
      <c r="C6" s="23">
        <v>100</v>
      </c>
      <c r="D6" s="23" t="s">
        <v>12</v>
      </c>
      <c r="E6" s="14"/>
      <c r="F6" s="14"/>
      <c r="G6" s="15"/>
      <c r="H6" s="15">
        <f>ROUND(ROUND(G6,2)*C6,2)</f>
        <v>0</v>
      </c>
    </row>
    <row r="7" spans="1:8" ht="165">
      <c r="A7" s="43" t="s">
        <v>14</v>
      </c>
      <c r="B7" s="44" t="s">
        <v>41</v>
      </c>
      <c r="C7" s="40">
        <v>100</v>
      </c>
      <c r="D7" s="40" t="s">
        <v>12</v>
      </c>
      <c r="E7" s="41"/>
      <c r="F7" s="41"/>
      <c r="G7" s="42"/>
      <c r="H7" s="42">
        <f>ROUND(ROUND(G7,2)*C7,2)</f>
        <v>0</v>
      </c>
    </row>
    <row r="8" spans="1:8" ht="150">
      <c r="A8" s="43" t="s">
        <v>15</v>
      </c>
      <c r="B8" s="44" t="s">
        <v>42</v>
      </c>
      <c r="C8" s="40">
        <v>50</v>
      </c>
      <c r="D8" s="40" t="s">
        <v>12</v>
      </c>
      <c r="E8" s="41"/>
      <c r="F8" s="41"/>
      <c r="G8" s="42"/>
      <c r="H8" s="42">
        <f>ROUND(ROUND(G8,2)*C8,2)</f>
        <v>0</v>
      </c>
    </row>
    <row r="9" spans="1:8" ht="45.75" thickBot="1">
      <c r="A9" s="43" t="s">
        <v>31</v>
      </c>
      <c r="B9" s="44" t="s">
        <v>43</v>
      </c>
      <c r="C9" s="40">
        <v>10</v>
      </c>
      <c r="D9" s="40" t="s">
        <v>12</v>
      </c>
      <c r="E9" s="41"/>
      <c r="F9" s="41"/>
      <c r="G9" s="42"/>
      <c r="H9" s="17">
        <f>ROUND(ROUND(G9,2)*C9,2)</f>
        <v>0</v>
      </c>
    </row>
    <row r="10" spans="7:8" ht="15.75" thickBot="1">
      <c r="G10" s="45" t="s">
        <v>16</v>
      </c>
      <c r="H10" s="46">
        <f>SUM(H6:H9)</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15</v>
      </c>
      <c r="D3" s="11"/>
      <c r="E3" s="12" t="s">
        <v>2</v>
      </c>
      <c r="F3" s="13"/>
      <c r="G3" s="12"/>
      <c r="H3" s="8"/>
    </row>
    <row r="4" spans="1:8" ht="45" customHeight="1">
      <c r="A4" s="6"/>
      <c r="B4" s="66" t="s">
        <v>44</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55">
      <c r="A6" s="22" t="s">
        <v>9</v>
      </c>
      <c r="B6" s="25" t="s">
        <v>45</v>
      </c>
      <c r="C6" s="23">
        <v>200</v>
      </c>
      <c r="D6" s="23" t="s">
        <v>12</v>
      </c>
      <c r="E6" s="14"/>
      <c r="F6" s="14"/>
      <c r="G6" s="15"/>
      <c r="H6" s="15">
        <f>ROUND(ROUND(G6,2)*C6,2)</f>
        <v>0</v>
      </c>
    </row>
    <row r="7" spans="1:8" ht="150.75" thickBot="1">
      <c r="A7" s="43" t="s">
        <v>14</v>
      </c>
      <c r="B7" s="44" t="s">
        <v>46</v>
      </c>
      <c r="C7" s="40">
        <v>150</v>
      </c>
      <c r="D7" s="40" t="s">
        <v>12</v>
      </c>
      <c r="E7" s="41"/>
      <c r="F7" s="41"/>
      <c r="G7" s="42"/>
      <c r="H7" s="17">
        <f>ROUND(ROUND(G7,2)*C7,2)</f>
        <v>0</v>
      </c>
    </row>
    <row r="8" spans="7:8" ht="15.75" thickBot="1">
      <c r="G8" s="1" t="s">
        <v>16</v>
      </c>
      <c r="H8" s="46">
        <f>SUM(H6:H7)</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6"/>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16</v>
      </c>
      <c r="D3" s="11"/>
      <c r="E3" s="12" t="s">
        <v>2</v>
      </c>
      <c r="F3" s="13"/>
      <c r="G3" s="12"/>
      <c r="H3" s="8"/>
    </row>
    <row r="4" spans="1:8" ht="45" customHeight="1">
      <c r="A4" s="6"/>
      <c r="B4" s="66" t="s">
        <v>47</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50">
      <c r="A6" s="22" t="s">
        <v>9</v>
      </c>
      <c r="B6" s="25" t="s">
        <v>48</v>
      </c>
      <c r="C6" s="23">
        <v>100</v>
      </c>
      <c r="D6" s="23" t="s">
        <v>12</v>
      </c>
      <c r="E6" s="14"/>
      <c r="F6" s="14"/>
      <c r="G6" s="15"/>
      <c r="H6" s="15">
        <f>ROUND(ROUND(G6,2)*C6,2)</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17</v>
      </c>
      <c r="D3" s="11"/>
      <c r="E3" s="12" t="s">
        <v>2</v>
      </c>
      <c r="F3" s="13"/>
      <c r="G3" s="12"/>
      <c r="H3" s="8"/>
    </row>
    <row r="4" spans="1:8" ht="45" customHeight="1">
      <c r="A4" s="6"/>
      <c r="B4" s="66" t="s">
        <v>49</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85">
      <c r="A6" s="22" t="s">
        <v>9</v>
      </c>
      <c r="B6" s="25" t="s">
        <v>120</v>
      </c>
      <c r="C6" s="23">
        <v>100</v>
      </c>
      <c r="D6" s="23" t="s">
        <v>12</v>
      </c>
      <c r="E6" s="14"/>
      <c r="F6" s="14"/>
      <c r="G6" s="15"/>
      <c r="H6" s="15">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1" r:id="rId1"/>
  <headerFooter alignWithMargins="0">
    <oddFooter>&amp;C&amp;"Times New Roman,Normalny"Strona &amp;P z &amp;N&amp;R&amp;"Times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K4" sqref="K4"/>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18</v>
      </c>
      <c r="D3" s="11"/>
      <c r="E3" s="12" t="s">
        <v>2</v>
      </c>
      <c r="F3" s="13"/>
      <c r="G3" s="12"/>
      <c r="H3" s="8"/>
    </row>
    <row r="4" spans="1:8" ht="45" customHeight="1">
      <c r="A4" s="6"/>
      <c r="B4" s="66" t="s">
        <v>49</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10">
      <c r="A6" s="22" t="s">
        <v>9</v>
      </c>
      <c r="B6" s="25" t="s">
        <v>50</v>
      </c>
      <c r="C6" s="23">
        <v>100</v>
      </c>
      <c r="D6" s="23" t="s">
        <v>12</v>
      </c>
      <c r="E6" s="14"/>
      <c r="F6" s="14"/>
      <c r="G6" s="15"/>
      <c r="H6" s="15">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19</v>
      </c>
      <c r="D3" s="11"/>
      <c r="E3" s="12" t="s">
        <v>2</v>
      </c>
      <c r="F3" s="13"/>
      <c r="G3" s="12"/>
      <c r="H3" s="8"/>
    </row>
    <row r="4" spans="1:8" ht="45" customHeight="1">
      <c r="A4" s="6"/>
      <c r="B4" s="66" t="s">
        <v>51</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25">
      <c r="A6" s="22" t="s">
        <v>9</v>
      </c>
      <c r="B6" s="25" t="s">
        <v>52</v>
      </c>
      <c r="C6" s="23">
        <v>50</v>
      </c>
      <c r="D6" s="23" t="s">
        <v>12</v>
      </c>
      <c r="E6" s="19"/>
      <c r="F6" s="19"/>
      <c r="G6" s="18"/>
      <c r="H6" s="18">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8"/>
  <sheetViews>
    <sheetView zoomScale="110" zoomScaleNormal="110" zoomScalePageLayoutView="75" workbookViewId="0" topLeftCell="A7">
      <selection activeCell="G6" sqref="G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v>
      </c>
      <c r="D3" s="11"/>
      <c r="E3" s="12" t="s">
        <v>2</v>
      </c>
      <c r="F3" s="13"/>
      <c r="G3" s="12"/>
      <c r="H3" s="8"/>
    </row>
    <row r="4" spans="1:8" ht="45" customHeight="1">
      <c r="A4" s="6"/>
      <c r="B4" s="66" t="s">
        <v>20</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10">
      <c r="A6" s="22" t="s">
        <v>9</v>
      </c>
      <c r="B6" s="25" t="s">
        <v>111</v>
      </c>
      <c r="C6" s="23">
        <v>1500</v>
      </c>
      <c r="D6" s="23" t="s">
        <v>12</v>
      </c>
      <c r="E6" s="14"/>
      <c r="F6" s="14"/>
      <c r="G6" s="15"/>
      <c r="H6" s="15">
        <f>ROUND(ROUND(G6,2)*C6,2)</f>
        <v>0</v>
      </c>
    </row>
    <row r="7" spans="1:8" ht="285.75" thickBot="1">
      <c r="A7" s="43" t="s">
        <v>14</v>
      </c>
      <c r="B7" s="44" t="s">
        <v>121</v>
      </c>
      <c r="C7" s="40">
        <v>200</v>
      </c>
      <c r="D7" s="40" t="s">
        <v>12</v>
      </c>
      <c r="E7" s="41"/>
      <c r="F7" s="41"/>
      <c r="G7" s="42"/>
      <c r="H7" s="17">
        <f>ROUND(ROUND(G7,2)*C7,2)</f>
        <v>0</v>
      </c>
    </row>
    <row r="8" spans="7:8" ht="15.75" thickBot="1">
      <c r="G8" s="45" t="s">
        <v>16</v>
      </c>
      <c r="H8" s="46">
        <f>SUM(H6:H7)</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1" r:id="rId1"/>
  <headerFooter alignWithMargins="0">
    <oddFooter>&amp;C&amp;"Times New Roman,Normalny"Strona &amp;P z &amp;N&amp;R&amp;"Times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7" sqref="B7"/>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20</v>
      </c>
      <c r="D3" s="11"/>
      <c r="E3" s="12" t="s">
        <v>2</v>
      </c>
      <c r="F3" s="13"/>
      <c r="G3" s="12"/>
      <c r="H3" s="8"/>
    </row>
    <row r="4" spans="1:8" ht="45" customHeight="1">
      <c r="A4" s="6"/>
      <c r="B4" s="66" t="s">
        <v>53</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25">
      <c r="A6" s="22" t="s">
        <v>9</v>
      </c>
      <c r="B6" s="25" t="s">
        <v>54</v>
      </c>
      <c r="C6" s="23">
        <v>30</v>
      </c>
      <c r="D6" s="23" t="s">
        <v>13</v>
      </c>
      <c r="E6" s="14"/>
      <c r="F6" s="14"/>
      <c r="G6" s="15"/>
      <c r="H6" s="15">
        <f>ROUND(ROUND(G6,2)*C6,2)</f>
        <v>0</v>
      </c>
    </row>
    <row r="7" spans="1:8" ht="135.75" thickBot="1">
      <c r="A7" s="43" t="s">
        <v>14</v>
      </c>
      <c r="B7" s="44" t="s">
        <v>55</v>
      </c>
      <c r="C7" s="40">
        <v>50</v>
      </c>
      <c r="D7" s="40" t="s">
        <v>13</v>
      </c>
      <c r="E7" s="41"/>
      <c r="F7" s="41"/>
      <c r="G7" s="42"/>
      <c r="H7" s="17">
        <f>ROUND(ROUND(G7,2)*C7,2)</f>
        <v>0</v>
      </c>
    </row>
    <row r="8" spans="1:8" ht="15.75" thickBot="1">
      <c r="A8" s="27"/>
      <c r="B8" s="3"/>
      <c r="C8" s="28"/>
      <c r="D8" s="28"/>
      <c r="G8" s="45" t="s">
        <v>16</v>
      </c>
      <c r="H8" s="46">
        <f>SUM(H6:H7)</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6"/>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21</v>
      </c>
      <c r="D3" s="11"/>
      <c r="E3" s="12" t="s">
        <v>2</v>
      </c>
      <c r="F3" s="13"/>
      <c r="G3" s="12"/>
      <c r="H3" s="8"/>
    </row>
    <row r="4" spans="1:8" ht="45" customHeight="1">
      <c r="A4" s="6"/>
      <c r="B4" s="66" t="s">
        <v>56</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80">
      <c r="A6" s="22" t="s">
        <v>9</v>
      </c>
      <c r="B6" s="25" t="s">
        <v>57</v>
      </c>
      <c r="C6" s="23">
        <v>50</v>
      </c>
      <c r="D6" s="23" t="s">
        <v>12</v>
      </c>
      <c r="E6" s="14"/>
      <c r="F6" s="14"/>
      <c r="G6" s="15"/>
      <c r="H6" s="15">
        <f>ROUND(ROUND(G6,2)*C6,2)</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7" sqref="B7"/>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22</v>
      </c>
      <c r="D3" s="11"/>
      <c r="E3" s="12" t="s">
        <v>2</v>
      </c>
      <c r="F3" s="13"/>
      <c r="G3" s="12"/>
      <c r="H3" s="8"/>
    </row>
    <row r="4" spans="1:8" ht="45" customHeight="1">
      <c r="A4" s="6"/>
      <c r="B4" s="66" t="s">
        <v>56</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95">
      <c r="A6" s="22" t="s">
        <v>9</v>
      </c>
      <c r="B6" s="25" t="s">
        <v>58</v>
      </c>
      <c r="C6" s="23">
        <v>50</v>
      </c>
      <c r="D6" s="23" t="s">
        <v>12</v>
      </c>
      <c r="E6" s="14"/>
      <c r="F6" s="14"/>
      <c r="G6" s="15"/>
      <c r="H6" s="15">
        <f>ROUND(ROUND(G6,2)*C6,2)</f>
        <v>0</v>
      </c>
    </row>
    <row r="7" spans="1:8" ht="135.75" thickBot="1">
      <c r="A7" s="43" t="s">
        <v>14</v>
      </c>
      <c r="B7" s="44" t="s">
        <v>59</v>
      </c>
      <c r="C7" s="40">
        <v>100</v>
      </c>
      <c r="D7" s="40" t="s">
        <v>12</v>
      </c>
      <c r="E7" s="41"/>
      <c r="F7" s="41"/>
      <c r="G7" s="42"/>
      <c r="H7" s="17">
        <f>ROUND(ROUND(G7,2)*C7,2)</f>
        <v>0</v>
      </c>
    </row>
    <row r="8" spans="1:8" ht="15.75" thickBot="1">
      <c r="A8" s="27"/>
      <c r="B8" s="3"/>
      <c r="C8" s="28"/>
      <c r="D8" s="28"/>
      <c r="G8" s="45" t="s">
        <v>16</v>
      </c>
      <c r="H8" s="46">
        <f>SUM(H6:H7)</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6"/>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23</v>
      </c>
      <c r="D3" s="11"/>
      <c r="E3" s="12" t="s">
        <v>2</v>
      </c>
      <c r="F3" s="13"/>
      <c r="G3" s="12"/>
      <c r="H3" s="8"/>
    </row>
    <row r="4" spans="1:8" ht="45" customHeight="1">
      <c r="A4" s="6"/>
      <c r="B4" s="66" t="s">
        <v>56</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25">
      <c r="A6" s="22" t="s">
        <v>9</v>
      </c>
      <c r="B6" s="25" t="s">
        <v>60</v>
      </c>
      <c r="C6" s="23">
        <v>10</v>
      </c>
      <c r="D6" s="23" t="s">
        <v>12</v>
      </c>
      <c r="E6" s="14"/>
      <c r="F6" s="14"/>
      <c r="G6" s="15"/>
      <c r="H6" s="15">
        <f>ROUND(ROUND(G6,2)*C6,2)</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9"/>
  <sheetViews>
    <sheetView zoomScalePageLayoutView="75" workbookViewId="0" topLeftCell="A1">
      <selection activeCell="B8" sqref="B8"/>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24</v>
      </c>
      <c r="D3" s="11"/>
      <c r="E3" s="12" t="s">
        <v>2</v>
      </c>
      <c r="F3" s="13"/>
      <c r="G3" s="12"/>
      <c r="H3" s="8"/>
    </row>
    <row r="4" spans="1:8" ht="45" customHeight="1">
      <c r="A4" s="6"/>
      <c r="B4" s="66" t="s">
        <v>61</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85">
      <c r="A6" s="22" t="s">
        <v>9</v>
      </c>
      <c r="B6" s="25" t="s">
        <v>63</v>
      </c>
      <c r="C6" s="23">
        <v>100</v>
      </c>
      <c r="D6" s="23" t="s">
        <v>12</v>
      </c>
      <c r="E6" s="14"/>
      <c r="F6" s="14"/>
      <c r="G6" s="15"/>
      <c r="H6" s="15">
        <f>ROUND(ROUND(G6,2)*C6,2)</f>
        <v>0</v>
      </c>
    </row>
    <row r="7" spans="1:8" ht="105">
      <c r="A7" s="43" t="s">
        <v>14</v>
      </c>
      <c r="B7" s="44" t="s">
        <v>64</v>
      </c>
      <c r="C7" s="40">
        <v>100</v>
      </c>
      <c r="D7" s="40" t="s">
        <v>12</v>
      </c>
      <c r="E7" s="41"/>
      <c r="F7" s="41"/>
      <c r="G7" s="42"/>
      <c r="H7" s="42">
        <f>ROUND(ROUND(G7,2)*C7,2)</f>
        <v>0</v>
      </c>
    </row>
    <row r="8" spans="1:8" ht="165.75" thickBot="1">
      <c r="A8" s="43" t="s">
        <v>15</v>
      </c>
      <c r="B8" s="44" t="s">
        <v>65</v>
      </c>
      <c r="C8" s="40">
        <v>150</v>
      </c>
      <c r="D8" s="40" t="s">
        <v>62</v>
      </c>
      <c r="E8" s="41"/>
      <c r="F8" s="41"/>
      <c r="G8" s="42"/>
      <c r="H8" s="17">
        <f>ROUND(ROUND(G8,2)*C8,2)</f>
        <v>0</v>
      </c>
    </row>
    <row r="9" spans="7:8" ht="15.75" thickBot="1">
      <c r="G9" s="1" t="s">
        <v>16</v>
      </c>
      <c r="H9" s="46">
        <f>SUM(H6:H8)</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7" sqref="B7"/>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25</v>
      </c>
      <c r="D3" s="11"/>
      <c r="E3" s="12" t="s">
        <v>2</v>
      </c>
      <c r="F3" s="13"/>
      <c r="G3" s="12"/>
      <c r="H3" s="8"/>
    </row>
    <row r="4" spans="1:8" ht="45" customHeight="1">
      <c r="A4" s="6"/>
      <c r="B4" s="66" t="s">
        <v>61</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50">
      <c r="A6" s="22" t="s">
        <v>9</v>
      </c>
      <c r="B6" s="25" t="s">
        <v>66</v>
      </c>
      <c r="C6" s="23">
        <v>100</v>
      </c>
      <c r="D6" s="23" t="s">
        <v>12</v>
      </c>
      <c r="E6" s="14"/>
      <c r="F6" s="14"/>
      <c r="G6" s="15"/>
      <c r="H6" s="15">
        <f>ROUND(ROUND(G6,2)*C6,2)</f>
        <v>0</v>
      </c>
    </row>
    <row r="7" spans="1:8" ht="90.75" thickBot="1">
      <c r="A7" s="43" t="s">
        <v>14</v>
      </c>
      <c r="B7" s="44" t="s">
        <v>67</v>
      </c>
      <c r="C7" s="40">
        <v>100</v>
      </c>
      <c r="D7" s="40" t="s">
        <v>12</v>
      </c>
      <c r="E7" s="41"/>
      <c r="F7" s="41"/>
      <c r="G7" s="42"/>
      <c r="H7" s="17">
        <f>ROUND(ROUND(G7,2)*C7,2)</f>
        <v>0</v>
      </c>
    </row>
    <row r="8" spans="7:8" ht="15.75" thickBot="1">
      <c r="G8" s="45" t="s">
        <v>16</v>
      </c>
      <c r="H8" s="46">
        <f>SUM(H6:H7)</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6"/>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26</v>
      </c>
      <c r="D3" s="11"/>
      <c r="E3" s="12" t="s">
        <v>2</v>
      </c>
      <c r="F3" s="13"/>
      <c r="G3" s="12"/>
      <c r="H3" s="8"/>
    </row>
    <row r="4" spans="1:8" ht="45" customHeight="1">
      <c r="A4" s="6"/>
      <c r="B4" s="66" t="s">
        <v>69</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25">
      <c r="A6" s="22" t="s">
        <v>9</v>
      </c>
      <c r="B6" s="25" t="s">
        <v>70</v>
      </c>
      <c r="C6" s="23">
        <v>100</v>
      </c>
      <c r="D6" s="23" t="s">
        <v>12</v>
      </c>
      <c r="E6" s="14"/>
      <c r="F6" s="14"/>
      <c r="G6" s="15"/>
      <c r="H6" s="15">
        <f>ROUND(ROUND(G6,2)*C6,2)</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27</v>
      </c>
      <c r="D3" s="11"/>
      <c r="E3" s="12" t="s">
        <v>2</v>
      </c>
      <c r="F3" s="13"/>
      <c r="G3" s="12"/>
      <c r="H3" s="8"/>
    </row>
    <row r="4" spans="1:8" ht="45" customHeight="1">
      <c r="A4" s="6"/>
      <c r="B4" s="66" t="s">
        <v>68</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50">
      <c r="A6" s="22" t="s">
        <v>9</v>
      </c>
      <c r="B6" s="25" t="s">
        <v>71</v>
      </c>
      <c r="C6" s="23">
        <v>20</v>
      </c>
      <c r="D6" s="23" t="s">
        <v>12</v>
      </c>
      <c r="E6" s="14"/>
      <c r="F6" s="14"/>
      <c r="G6" s="15"/>
      <c r="H6" s="15">
        <f>ROUND(ROUND(G6,2)*C6,2)</f>
        <v>0</v>
      </c>
    </row>
    <row r="7" spans="1:5" ht="15">
      <c r="A7" s="27"/>
      <c r="B7" s="3"/>
      <c r="C7" s="28"/>
      <c r="D7" s="28"/>
      <c r="E7" s="3"/>
    </row>
    <row r="8" spans="1:5" ht="15">
      <c r="A8" s="27"/>
      <c r="B8" s="3"/>
      <c r="C8" s="28"/>
      <c r="D8" s="28"/>
      <c r="E8" s="3"/>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7">
      <selection activeCell="K4" sqref="K4"/>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28</v>
      </c>
      <c r="D3" s="11"/>
      <c r="E3" s="12" t="s">
        <v>2</v>
      </c>
      <c r="F3" s="13"/>
      <c r="G3" s="12"/>
      <c r="H3" s="8"/>
    </row>
    <row r="4" spans="1:8" ht="45" customHeight="1">
      <c r="A4" s="6"/>
      <c r="B4" s="66" t="s">
        <v>72</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95">
      <c r="A6" s="22" t="s">
        <v>9</v>
      </c>
      <c r="B6" s="25" t="s">
        <v>73</v>
      </c>
      <c r="C6" s="23">
        <v>500</v>
      </c>
      <c r="D6" s="23" t="s">
        <v>12</v>
      </c>
      <c r="E6" s="14"/>
      <c r="F6" s="14"/>
      <c r="G6" s="15"/>
      <c r="H6" s="15">
        <f>ROUND(ROUND(G6,2)*C6,2)</f>
        <v>0</v>
      </c>
    </row>
    <row r="7" spans="1:8" ht="240.75" thickBot="1">
      <c r="A7" s="43" t="s">
        <v>14</v>
      </c>
      <c r="B7" s="44" t="s">
        <v>74</v>
      </c>
      <c r="C7" s="40">
        <v>300</v>
      </c>
      <c r="D7" s="40" t="s">
        <v>12</v>
      </c>
      <c r="E7" s="41"/>
      <c r="F7" s="41"/>
      <c r="G7" s="42"/>
      <c r="H7" s="17">
        <f>ROUND(ROUND(G7,2)*C7,2)</f>
        <v>0</v>
      </c>
    </row>
    <row r="8" spans="1:8" ht="15.75" thickBot="1">
      <c r="A8" s="27"/>
      <c r="B8" s="3"/>
      <c r="C8" s="28"/>
      <c r="D8" s="28"/>
      <c r="G8" s="45" t="s">
        <v>16</v>
      </c>
      <c r="H8" s="46">
        <f>SUM(H6:H7)</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I9"/>
  <sheetViews>
    <sheetView zoomScalePageLayoutView="75" workbookViewId="0" topLeftCell="A2">
      <selection activeCell="B8" sqref="B8"/>
    </sheetView>
  </sheetViews>
  <sheetFormatPr defaultColWidth="9.00390625" defaultRowHeight="12.75"/>
  <cols>
    <col min="1" max="1" width="4.00390625" style="5" customWidth="1"/>
    <col min="2" max="2" width="60.2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29</v>
      </c>
      <c r="D3" s="11"/>
      <c r="E3" s="12" t="s">
        <v>2</v>
      </c>
      <c r="F3" s="13"/>
      <c r="G3" s="12"/>
      <c r="H3" s="8"/>
    </row>
    <row r="4" spans="1:8" ht="45" customHeight="1">
      <c r="A4" s="6"/>
      <c r="B4" s="70" t="s">
        <v>75</v>
      </c>
      <c r="C4" s="70"/>
      <c r="D4" s="70"/>
      <c r="E4" s="70"/>
      <c r="F4" s="70"/>
      <c r="G4" s="70"/>
      <c r="H4" s="70"/>
    </row>
    <row r="5" spans="1:8" s="3" customFormat="1" ht="30" customHeight="1">
      <c r="A5" s="22" t="s">
        <v>1</v>
      </c>
      <c r="B5" s="30" t="s">
        <v>4</v>
      </c>
      <c r="C5" s="23" t="s">
        <v>10</v>
      </c>
      <c r="D5" s="23" t="s">
        <v>11</v>
      </c>
      <c r="E5" s="22" t="s">
        <v>5</v>
      </c>
      <c r="F5" s="22" t="s">
        <v>3</v>
      </c>
      <c r="G5" s="24" t="s">
        <v>7</v>
      </c>
      <c r="H5" s="24" t="s">
        <v>8</v>
      </c>
    </row>
    <row r="6" spans="1:8" s="3" customFormat="1" ht="240">
      <c r="A6" s="22" t="s">
        <v>9</v>
      </c>
      <c r="B6" s="31" t="s">
        <v>76</v>
      </c>
      <c r="C6" s="23">
        <v>100</v>
      </c>
      <c r="D6" s="23" t="s">
        <v>12</v>
      </c>
      <c r="E6" s="14"/>
      <c r="F6" s="14"/>
      <c r="G6" s="15"/>
      <c r="H6" s="15">
        <f>ROUND(ROUND(G6,2)*C6,2)</f>
        <v>0</v>
      </c>
    </row>
    <row r="7" spans="1:8" ht="135">
      <c r="A7" s="43" t="s">
        <v>14</v>
      </c>
      <c r="B7" s="31" t="s">
        <v>77</v>
      </c>
      <c r="C7" s="40">
        <v>100</v>
      </c>
      <c r="D7" s="40" t="s">
        <v>12</v>
      </c>
      <c r="E7" s="41"/>
      <c r="F7" s="41"/>
      <c r="G7" s="42"/>
      <c r="H7" s="42">
        <f>ROUND(ROUND(G7,2)*C7,2)</f>
        <v>0</v>
      </c>
    </row>
    <row r="8" spans="1:8" ht="135.75" thickBot="1">
      <c r="A8" s="43" t="s">
        <v>15</v>
      </c>
      <c r="B8" s="31" t="s">
        <v>78</v>
      </c>
      <c r="C8" s="40">
        <v>100</v>
      </c>
      <c r="D8" s="40" t="s">
        <v>12</v>
      </c>
      <c r="E8" s="41"/>
      <c r="F8" s="41"/>
      <c r="G8" s="42"/>
      <c r="H8" s="17">
        <f>ROUND(ROUND(G8,2)*C8,2)</f>
        <v>0</v>
      </c>
    </row>
    <row r="9" spans="7:8" ht="15.75" thickBot="1">
      <c r="G9" s="45" t="s">
        <v>16</v>
      </c>
      <c r="H9" s="46">
        <f>SUM(H6:H8)</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3</v>
      </c>
      <c r="D3" s="11"/>
      <c r="E3" s="12" t="s">
        <v>2</v>
      </c>
      <c r="F3" s="13"/>
      <c r="G3" s="12"/>
      <c r="H3" s="8"/>
    </row>
    <row r="4" spans="1:8" ht="45" customHeight="1">
      <c r="A4" s="6"/>
      <c r="B4" s="66" t="s">
        <v>21</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80">
      <c r="A6" s="22" t="s">
        <v>9</v>
      </c>
      <c r="B6" s="25" t="s">
        <v>22</v>
      </c>
      <c r="C6" s="23">
        <v>1000</v>
      </c>
      <c r="D6" s="23" t="s">
        <v>12</v>
      </c>
      <c r="E6" s="14"/>
      <c r="F6" s="14"/>
      <c r="G6" s="15"/>
      <c r="H6" s="15">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J21"/>
  <sheetViews>
    <sheetView zoomScalePageLayoutView="75" workbookViewId="0" topLeftCell="A1">
      <selection activeCell="B19" sqref="B19"/>
    </sheetView>
  </sheetViews>
  <sheetFormatPr defaultColWidth="9.00390625" defaultRowHeight="12.75"/>
  <cols>
    <col min="1" max="1" width="4.00390625" style="5" customWidth="1"/>
    <col min="2" max="2" width="46.75390625" style="1" customWidth="1"/>
    <col min="3" max="3" width="12.00390625" style="4" bestFit="1" customWidth="1"/>
    <col min="4" max="4" width="8.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30</v>
      </c>
      <c r="D3" s="11"/>
      <c r="E3" s="12" t="s">
        <v>2</v>
      </c>
      <c r="F3" s="13"/>
      <c r="G3" s="12"/>
      <c r="H3" s="8"/>
    </row>
    <row r="4" spans="1:8" ht="45" customHeight="1">
      <c r="A4" s="6"/>
      <c r="B4" s="66" t="s">
        <v>79</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50">
      <c r="A6" s="22" t="s">
        <v>9</v>
      </c>
      <c r="B6" s="25" t="s">
        <v>80</v>
      </c>
      <c r="C6" s="23">
        <v>50</v>
      </c>
      <c r="D6" s="23" t="s">
        <v>12</v>
      </c>
      <c r="E6" s="14"/>
      <c r="F6" s="14"/>
      <c r="G6" s="15"/>
      <c r="H6" s="15">
        <f>ROUND(ROUND(G6,2)*C6,2)</f>
        <v>0</v>
      </c>
    </row>
    <row r="7" spans="1:8" ht="195">
      <c r="A7" s="43" t="s">
        <v>14</v>
      </c>
      <c r="B7" s="44" t="s">
        <v>81</v>
      </c>
      <c r="C7" s="40">
        <v>50</v>
      </c>
      <c r="D7" s="40" t="s">
        <v>12</v>
      </c>
      <c r="E7" s="41"/>
      <c r="F7" s="41"/>
      <c r="G7" s="42"/>
      <c r="H7" s="42">
        <f>ROUND(ROUND(G7,2)*C7,2)</f>
        <v>0</v>
      </c>
    </row>
    <row r="8" spans="1:8" ht="30.75" thickBot="1">
      <c r="A8" s="43" t="s">
        <v>15</v>
      </c>
      <c r="B8" s="44" t="s">
        <v>82</v>
      </c>
      <c r="C8" s="40">
        <v>50</v>
      </c>
      <c r="D8" s="40" t="s">
        <v>12</v>
      </c>
      <c r="E8" s="41"/>
      <c r="F8" s="41"/>
      <c r="G8" s="42"/>
      <c r="H8" s="17">
        <f>ROUND(ROUND(G8,2)*C8,2)</f>
        <v>0</v>
      </c>
    </row>
    <row r="9" spans="7:8" ht="15.75" thickBot="1">
      <c r="G9" s="45" t="s">
        <v>16</v>
      </c>
      <c r="H9" s="46">
        <f>SUM(H6:H8)</f>
        <v>0</v>
      </c>
    </row>
    <row r="12" spans="1:10" ht="57">
      <c r="A12" s="47" t="s">
        <v>83</v>
      </c>
      <c r="B12" s="48" t="s">
        <v>84</v>
      </c>
      <c r="C12" s="71" t="s">
        <v>85</v>
      </c>
      <c r="D12" s="72"/>
      <c r="E12" s="71" t="s">
        <v>86</v>
      </c>
      <c r="F12" s="73"/>
      <c r="G12" s="74"/>
      <c r="H12" s="75"/>
      <c r="I12" s="49" t="s">
        <v>87</v>
      </c>
      <c r="J12" s="49" t="s">
        <v>88</v>
      </c>
    </row>
    <row r="13" spans="1:10" ht="15">
      <c r="A13" s="76" t="s">
        <v>9</v>
      </c>
      <c r="B13" s="77" t="s">
        <v>119</v>
      </c>
      <c r="C13" s="78">
        <v>24</v>
      </c>
      <c r="D13" s="78" t="s">
        <v>100</v>
      </c>
      <c r="E13" s="50" t="s">
        <v>89</v>
      </c>
      <c r="F13" s="81"/>
      <c r="G13" s="82"/>
      <c r="H13" s="83"/>
      <c r="I13" s="86"/>
      <c r="J13" s="87">
        <f>I13*24</f>
        <v>0</v>
      </c>
    </row>
    <row r="14" spans="1:10" ht="15">
      <c r="A14" s="76"/>
      <c r="B14" s="77"/>
      <c r="C14" s="79"/>
      <c r="D14" s="79"/>
      <c r="E14" s="50" t="s">
        <v>90</v>
      </c>
      <c r="F14" s="81"/>
      <c r="G14" s="82"/>
      <c r="H14" s="83"/>
      <c r="I14" s="86"/>
      <c r="J14" s="87"/>
    </row>
    <row r="15" spans="1:10" ht="15">
      <c r="A15" s="76"/>
      <c r="B15" s="77"/>
      <c r="C15" s="79"/>
      <c r="D15" s="79"/>
      <c r="E15" s="50" t="s">
        <v>91</v>
      </c>
      <c r="F15" s="88" t="s">
        <v>92</v>
      </c>
      <c r="G15" s="82"/>
      <c r="H15" s="83"/>
      <c r="I15" s="86"/>
      <c r="J15" s="87"/>
    </row>
    <row r="16" spans="1:10" ht="15">
      <c r="A16" s="76"/>
      <c r="B16" s="77"/>
      <c r="C16" s="79"/>
      <c r="D16" s="79"/>
      <c r="E16" s="50" t="s">
        <v>93</v>
      </c>
      <c r="F16" s="81"/>
      <c r="G16" s="82"/>
      <c r="H16" s="83"/>
      <c r="I16" s="86"/>
      <c r="J16" s="87"/>
    </row>
    <row r="17" spans="1:10" ht="15">
      <c r="A17" s="76"/>
      <c r="B17" s="77"/>
      <c r="C17" s="79"/>
      <c r="D17" s="79"/>
      <c r="E17" s="50" t="s">
        <v>94</v>
      </c>
      <c r="F17" s="81"/>
      <c r="G17" s="82"/>
      <c r="H17" s="83"/>
      <c r="I17" s="86"/>
      <c r="J17" s="87"/>
    </row>
    <row r="18" spans="1:10" ht="15">
      <c r="A18" s="76"/>
      <c r="B18" s="77"/>
      <c r="C18" s="80"/>
      <c r="D18" s="80"/>
      <c r="E18" s="50" t="s">
        <v>95</v>
      </c>
      <c r="F18" s="81"/>
      <c r="G18" s="89"/>
      <c r="H18" s="90"/>
      <c r="I18" s="86"/>
      <c r="J18" s="87"/>
    </row>
    <row r="19" spans="1:10" ht="15">
      <c r="A19" s="52"/>
      <c r="B19" s="53"/>
      <c r="C19" s="54"/>
      <c r="D19" s="55"/>
      <c r="E19" s="56"/>
      <c r="F19" s="51"/>
      <c r="G19" s="57"/>
      <c r="H19" s="57"/>
      <c r="I19" s="53"/>
      <c r="J19" s="53"/>
    </row>
    <row r="20" spans="1:10" ht="42.75" customHeight="1">
      <c r="A20" s="52"/>
      <c r="B20" s="53"/>
      <c r="C20" s="84" t="s">
        <v>96</v>
      </c>
      <c r="D20" s="84"/>
      <c r="E20" s="59" t="s">
        <v>97</v>
      </c>
      <c r="F20" s="58" t="s">
        <v>98</v>
      </c>
      <c r="G20" s="58" t="s">
        <v>99</v>
      </c>
      <c r="H20" s="53"/>
      <c r="I20" s="53"/>
      <c r="J20" s="53"/>
    </row>
    <row r="21" spans="1:10" ht="15">
      <c r="A21" s="52"/>
      <c r="B21" s="61"/>
      <c r="C21" s="85"/>
      <c r="D21" s="85"/>
      <c r="E21" s="60">
        <v>5840</v>
      </c>
      <c r="F21" s="60">
        <v>0.27</v>
      </c>
      <c r="G21" s="62">
        <f>(D21*E21*F21)/1000</f>
        <v>0</v>
      </c>
      <c r="H21" s="53"/>
      <c r="I21" s="53"/>
      <c r="J21" s="53"/>
    </row>
  </sheetData>
  <sheetProtection/>
  <mergeCells count="17">
    <mergeCell ref="C20:D20"/>
    <mergeCell ref="C21:D21"/>
    <mergeCell ref="I13:I18"/>
    <mergeCell ref="J13:J18"/>
    <mergeCell ref="F14:H14"/>
    <mergeCell ref="F15:H15"/>
    <mergeCell ref="F16:H16"/>
    <mergeCell ref="F17:H17"/>
    <mergeCell ref="F18:H18"/>
    <mergeCell ref="B4:H4"/>
    <mergeCell ref="C12:D12"/>
    <mergeCell ref="E12:H12"/>
    <mergeCell ref="A13:A18"/>
    <mergeCell ref="B13:B18"/>
    <mergeCell ref="C13:C18"/>
    <mergeCell ref="D13:D18"/>
    <mergeCell ref="F13:H13"/>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6"/>
  <sheetViews>
    <sheetView zoomScalePageLayoutView="75" workbookViewId="0" topLeftCell="A1">
      <selection activeCell="B6" sqref="B6"/>
    </sheetView>
  </sheetViews>
  <sheetFormatPr defaultColWidth="9.00390625" defaultRowHeight="12.75"/>
  <cols>
    <col min="1" max="1" width="4.00390625" style="5" customWidth="1"/>
    <col min="2" max="2" width="57.87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31</v>
      </c>
      <c r="D3" s="11"/>
      <c r="E3" s="12" t="s">
        <v>2</v>
      </c>
      <c r="F3" s="13"/>
      <c r="G3" s="12"/>
      <c r="H3" s="8"/>
    </row>
    <row r="4" spans="1:8" ht="45" customHeight="1">
      <c r="A4" s="6"/>
      <c r="B4" s="66" t="s">
        <v>101</v>
      </c>
      <c r="C4" s="67"/>
      <c r="D4" s="67"/>
      <c r="E4" s="67"/>
      <c r="F4" s="67"/>
      <c r="G4" s="67"/>
      <c r="H4" s="68"/>
    </row>
    <row r="5" spans="1:8" s="3" customFormat="1" ht="30" customHeight="1">
      <c r="A5" s="22" t="s">
        <v>1</v>
      </c>
      <c r="B5" s="22" t="s">
        <v>4</v>
      </c>
      <c r="C5" s="23" t="s">
        <v>10</v>
      </c>
      <c r="D5" s="23" t="s">
        <v>11</v>
      </c>
      <c r="E5" s="22" t="s">
        <v>5</v>
      </c>
      <c r="F5" s="22" t="s">
        <v>3</v>
      </c>
      <c r="G5" s="24" t="s">
        <v>7</v>
      </c>
      <c r="H5" s="24" t="s">
        <v>8</v>
      </c>
    </row>
    <row r="6" spans="1:8" s="3" customFormat="1" ht="255">
      <c r="A6" s="37" t="s">
        <v>9</v>
      </c>
      <c r="B6" s="38" t="s">
        <v>117</v>
      </c>
      <c r="C6" s="34">
        <v>100</v>
      </c>
      <c r="D6" s="34" t="s">
        <v>12</v>
      </c>
      <c r="E6" s="35"/>
      <c r="F6" s="35"/>
      <c r="G6" s="36"/>
      <c r="H6" s="36">
        <f>ROUND(ROUND(G6,2)*C6,2)</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K4" sqref="K4"/>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32</v>
      </c>
      <c r="D3" s="11"/>
      <c r="E3" s="12" t="s">
        <v>2</v>
      </c>
      <c r="F3" s="13"/>
      <c r="G3" s="12"/>
      <c r="H3" s="8"/>
    </row>
    <row r="4" spans="1:8" ht="45" customHeight="1">
      <c r="A4" s="6"/>
      <c r="B4" s="66" t="s">
        <v>102</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345">
      <c r="A6" s="22" t="s">
        <v>9</v>
      </c>
      <c r="B6" s="25" t="s">
        <v>103</v>
      </c>
      <c r="C6" s="23">
        <v>10</v>
      </c>
      <c r="D6" s="23" t="s">
        <v>12</v>
      </c>
      <c r="E6" s="14"/>
      <c r="F6" s="14"/>
      <c r="G6" s="15"/>
      <c r="H6" s="15">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33</v>
      </c>
      <c r="D3" s="11"/>
      <c r="E3" s="12" t="s">
        <v>2</v>
      </c>
      <c r="F3" s="13"/>
      <c r="G3" s="12"/>
      <c r="H3" s="8"/>
    </row>
    <row r="4" spans="1:8" ht="45" customHeight="1">
      <c r="A4" s="6"/>
      <c r="B4" s="66" t="s">
        <v>104</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65">
      <c r="A6" s="22" t="s">
        <v>9</v>
      </c>
      <c r="B6" s="25" t="s">
        <v>105</v>
      </c>
      <c r="C6" s="23">
        <v>250</v>
      </c>
      <c r="D6" s="23" t="s">
        <v>12</v>
      </c>
      <c r="E6" s="14"/>
      <c r="F6" s="14"/>
      <c r="G6" s="15"/>
      <c r="H6" s="15">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10"/>
  <sheetViews>
    <sheetView tabSelected="1" zoomScale="120" zoomScaleNormal="120" zoomScalePageLayoutView="75" workbookViewId="0" topLeftCell="A9">
      <selection activeCell="B9" sqref="B9:B10"/>
    </sheetView>
  </sheetViews>
  <sheetFormatPr defaultColWidth="9.00390625" defaultRowHeight="12.75"/>
  <cols>
    <col min="1" max="1" width="4.00390625" style="5" customWidth="1"/>
    <col min="2" max="2" width="63.875" style="1" customWidth="1"/>
    <col min="3" max="3" width="12.00390625" style="4" bestFit="1" customWidth="1"/>
    <col min="4" max="4" width="6.125" style="4" customWidth="1"/>
    <col min="5" max="6" width="20.125" style="1" customWidth="1"/>
    <col min="7" max="7" width="18.375" style="1" customWidth="1"/>
    <col min="8" max="8" width="19.2539062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34</v>
      </c>
      <c r="D3" s="11"/>
      <c r="E3" s="12" t="s">
        <v>2</v>
      </c>
      <c r="F3" s="13"/>
      <c r="G3" s="12"/>
      <c r="H3" s="8"/>
    </row>
    <row r="4" spans="1:8" ht="45" customHeight="1">
      <c r="A4" s="6"/>
      <c r="B4" s="66" t="s">
        <v>106</v>
      </c>
      <c r="C4" s="67"/>
      <c r="D4" s="67"/>
      <c r="E4" s="67"/>
      <c r="F4" s="67"/>
      <c r="G4" s="67"/>
      <c r="H4" s="68"/>
    </row>
    <row r="5" spans="1:8" s="3" customFormat="1" ht="30">
      <c r="A5" s="64" t="s">
        <v>1</v>
      </c>
      <c r="B5" s="64" t="s">
        <v>4</v>
      </c>
      <c r="C5" s="63" t="s">
        <v>10</v>
      </c>
      <c r="D5" s="63" t="s">
        <v>11</v>
      </c>
      <c r="E5" s="64" t="s">
        <v>5</v>
      </c>
      <c r="F5" s="64" t="s">
        <v>3</v>
      </c>
      <c r="G5" s="65" t="s">
        <v>7</v>
      </c>
      <c r="H5" s="65" t="s">
        <v>8</v>
      </c>
    </row>
    <row r="6" spans="1:8" s="3" customFormat="1" ht="385.5" customHeight="1">
      <c r="A6" s="96" t="s">
        <v>9</v>
      </c>
      <c r="B6" s="91" t="s">
        <v>107</v>
      </c>
      <c r="C6" s="98">
        <v>2000</v>
      </c>
      <c r="D6" s="102" t="s">
        <v>12</v>
      </c>
      <c r="E6" s="103"/>
      <c r="F6" s="103"/>
      <c r="G6" s="93"/>
      <c r="H6" s="93">
        <f>ROUND(ROUND(G6,2)*C6,2)</f>
        <v>0</v>
      </c>
    </row>
    <row r="7" spans="1:8" ht="275.25" customHeight="1">
      <c r="A7" s="96"/>
      <c r="B7" s="92"/>
      <c r="C7" s="99"/>
      <c r="D7" s="100"/>
      <c r="E7" s="104"/>
      <c r="F7" s="104"/>
      <c r="G7" s="94"/>
      <c r="H7" s="94"/>
    </row>
    <row r="8" spans="1:8" ht="219" customHeight="1">
      <c r="A8" s="96"/>
      <c r="B8" s="92"/>
      <c r="C8" s="99"/>
      <c r="D8" s="100"/>
      <c r="E8" s="104"/>
      <c r="F8" s="104"/>
      <c r="G8" s="94"/>
      <c r="H8" s="94"/>
    </row>
    <row r="9" spans="1:8" ht="409.5" customHeight="1">
      <c r="A9" s="97"/>
      <c r="B9" s="106" t="s">
        <v>125</v>
      </c>
      <c r="C9" s="100"/>
      <c r="D9" s="100"/>
      <c r="E9" s="104"/>
      <c r="F9" s="104"/>
      <c r="G9" s="94"/>
      <c r="H9" s="94"/>
    </row>
    <row r="10" spans="1:8" ht="289.5" customHeight="1">
      <c r="A10" s="97"/>
      <c r="B10" s="107"/>
      <c r="C10" s="101"/>
      <c r="D10" s="101"/>
      <c r="E10" s="105"/>
      <c r="F10" s="105"/>
      <c r="G10" s="95"/>
      <c r="H10" s="95"/>
    </row>
  </sheetData>
  <sheetProtection/>
  <mergeCells count="10">
    <mergeCell ref="B4:H4"/>
    <mergeCell ref="B6:B8"/>
    <mergeCell ref="H6:H10"/>
    <mergeCell ref="A6:A10"/>
    <mergeCell ref="C6:C10"/>
    <mergeCell ref="D6:D10"/>
    <mergeCell ref="E6:E10"/>
    <mergeCell ref="F6:F10"/>
    <mergeCell ref="G6:G10"/>
    <mergeCell ref="B9:B10"/>
  </mergeCells>
  <printOptions horizontalCentered="1"/>
  <pageMargins left="0.2362204724409449" right="0.2362204724409449" top="0.31496062992125984" bottom="0.83" header="0.15748031496062992" footer="0.17"/>
  <pageSetup fitToHeight="12" fitToWidth="1" horizontalDpi="300" verticalDpi="300" orientation="landscape" paperSize="9" scale="89" r:id="rId1"/>
  <headerFooter alignWithMargins="0">
    <oddFooter>&amp;C&amp;"Times New Roman,Normalny"Strona &amp;P z &amp;N&amp;R&amp;"Times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dimension ref="A1:H6"/>
  <sheetViews>
    <sheetView zoomScalePageLayoutView="0" workbookViewId="0" topLeftCell="A1">
      <selection activeCell="H17" sqref="H17"/>
    </sheetView>
  </sheetViews>
  <sheetFormatPr defaultColWidth="9.00390625" defaultRowHeight="12.75"/>
  <cols>
    <col min="1" max="1" width="4.00390625" style="0" customWidth="1"/>
    <col min="2" max="2" width="46.75390625" style="0" customWidth="1"/>
    <col min="3" max="3" width="12.00390625" style="0" bestFit="1" customWidth="1"/>
    <col min="4" max="4" width="6.125" style="0" customWidth="1"/>
    <col min="5" max="7" width="20.125" style="0" customWidth="1"/>
    <col min="8" max="8" width="30.375" style="0" customWidth="1"/>
  </cols>
  <sheetData>
    <row r="1" spans="1:8" ht="15">
      <c r="A1" s="6"/>
      <c r="B1" s="39" t="s">
        <v>17</v>
      </c>
      <c r="C1" s="7"/>
      <c r="D1" s="7"/>
      <c r="E1" s="8"/>
      <c r="F1" s="8"/>
      <c r="G1" s="8"/>
      <c r="H1" s="9" t="s">
        <v>6</v>
      </c>
    </row>
    <row r="2" spans="1:8" ht="15">
      <c r="A2" s="6"/>
      <c r="B2" s="39"/>
      <c r="C2" s="7"/>
      <c r="D2" s="7"/>
      <c r="E2" s="8"/>
      <c r="F2" s="8"/>
      <c r="G2" s="8"/>
      <c r="H2" s="9" t="s">
        <v>109</v>
      </c>
    </row>
    <row r="3" spans="1:8" ht="15">
      <c r="A3" s="6"/>
      <c r="B3" s="10" t="s">
        <v>0</v>
      </c>
      <c r="C3" s="11">
        <v>35</v>
      </c>
      <c r="D3" s="11"/>
      <c r="E3" s="12" t="s">
        <v>2</v>
      </c>
      <c r="F3" s="13"/>
      <c r="G3" s="12"/>
      <c r="H3" s="8"/>
    </row>
    <row r="4" spans="1:8" ht="45" customHeight="1">
      <c r="A4" s="6"/>
      <c r="B4" s="66" t="s">
        <v>108</v>
      </c>
      <c r="C4" s="67"/>
      <c r="D4" s="67"/>
      <c r="E4" s="67"/>
      <c r="F4" s="67"/>
      <c r="G4" s="67"/>
      <c r="H4" s="68"/>
    </row>
    <row r="5" spans="1:8" ht="30">
      <c r="A5" s="22" t="s">
        <v>1</v>
      </c>
      <c r="B5" s="22" t="s">
        <v>4</v>
      </c>
      <c r="C5" s="26" t="s">
        <v>10</v>
      </c>
      <c r="D5" s="26" t="s">
        <v>11</v>
      </c>
      <c r="E5" s="22" t="s">
        <v>5</v>
      </c>
      <c r="F5" s="22" t="s">
        <v>3</v>
      </c>
      <c r="G5" s="24" t="s">
        <v>7</v>
      </c>
      <c r="H5" s="24" t="s">
        <v>8</v>
      </c>
    </row>
    <row r="6" spans="1:8" ht="240">
      <c r="A6" s="22" t="s">
        <v>9</v>
      </c>
      <c r="B6" s="25" t="s">
        <v>118</v>
      </c>
      <c r="C6" s="26">
        <v>20</v>
      </c>
      <c r="D6" s="26" t="s">
        <v>12</v>
      </c>
      <c r="E6" s="21"/>
      <c r="F6" s="21"/>
      <c r="G6" s="20"/>
      <c r="H6" s="20">
        <f>ROUND(ROUND(G6,2)*C6,2)</f>
        <v>0</v>
      </c>
    </row>
  </sheetData>
  <sheetProtection/>
  <mergeCells count="1">
    <mergeCell ref="B4:H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4</v>
      </c>
      <c r="D3" s="11"/>
      <c r="E3" s="12" t="s">
        <v>2</v>
      </c>
      <c r="F3" s="13"/>
      <c r="G3" s="12"/>
      <c r="H3" s="8"/>
    </row>
    <row r="4" spans="1:8" ht="45" customHeight="1">
      <c r="A4" s="6"/>
      <c r="B4" s="66" t="s">
        <v>23</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255">
      <c r="A6" s="22" t="s">
        <v>9</v>
      </c>
      <c r="B6" s="25" t="s">
        <v>126</v>
      </c>
      <c r="C6" s="23">
        <v>100</v>
      </c>
      <c r="D6" s="23" t="s">
        <v>12</v>
      </c>
      <c r="E6" s="19"/>
      <c r="F6" s="19"/>
      <c r="G6" s="18"/>
      <c r="H6" s="18">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1" r:id="rId1"/>
  <headerFooter alignWithMargins="0">
    <oddFooter>&amp;C&amp;"Times New Roman,Normalny"Strona &amp;P z &amp;N&amp;R&amp;"Times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7" sqref="B7"/>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5</v>
      </c>
      <c r="D3" s="11"/>
      <c r="E3" s="12" t="s">
        <v>2</v>
      </c>
      <c r="F3" s="13"/>
      <c r="G3" s="12"/>
      <c r="H3" s="8"/>
    </row>
    <row r="4" spans="1:8" ht="45" customHeight="1">
      <c r="A4" s="6"/>
      <c r="B4" s="66" t="s">
        <v>24</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35">
      <c r="A6" s="22" t="s">
        <v>9</v>
      </c>
      <c r="B6" s="25" t="s">
        <v>112</v>
      </c>
      <c r="C6" s="23">
        <v>20</v>
      </c>
      <c r="D6" s="23" t="s">
        <v>12</v>
      </c>
      <c r="E6" s="14"/>
      <c r="F6" s="14"/>
      <c r="G6" s="15"/>
      <c r="H6" s="15">
        <f>ROUND(ROUND(G6,2)*C6,2)</f>
        <v>0</v>
      </c>
    </row>
    <row r="7" spans="1:8" ht="90.75" thickBot="1">
      <c r="A7" s="43" t="s">
        <v>14</v>
      </c>
      <c r="B7" s="44" t="s">
        <v>113</v>
      </c>
      <c r="C7" s="40">
        <v>20</v>
      </c>
      <c r="D7" s="40" t="s">
        <v>12</v>
      </c>
      <c r="E7" s="41"/>
      <c r="F7" s="41"/>
      <c r="G7" s="42"/>
      <c r="H7" s="17">
        <f>ROUND(ROUND(G7,2)*C7,2)</f>
        <v>0</v>
      </c>
    </row>
    <row r="8" spans="7:8" ht="15.75" thickBot="1">
      <c r="G8" s="45" t="s">
        <v>16</v>
      </c>
      <c r="H8" s="46">
        <f>SUM(H6:H7)</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12" sqref="B12"/>
    </sheetView>
  </sheetViews>
  <sheetFormatPr defaultColWidth="9.00390625" defaultRowHeight="12.75"/>
  <cols>
    <col min="1" max="1" width="4.00390625" style="5" customWidth="1"/>
    <col min="2" max="2" width="51.37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6</v>
      </c>
      <c r="D3" s="11"/>
      <c r="E3" s="12" t="s">
        <v>2</v>
      </c>
      <c r="F3" s="13"/>
      <c r="G3" s="12"/>
      <c r="H3" s="8"/>
    </row>
    <row r="4" spans="1:8" ht="45" customHeight="1">
      <c r="A4" s="6"/>
      <c r="B4" s="66" t="s">
        <v>25</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05">
      <c r="A6" s="37" t="s">
        <v>9</v>
      </c>
      <c r="B6" s="38" t="s">
        <v>114</v>
      </c>
      <c r="C6" s="34">
        <v>1000</v>
      </c>
      <c r="D6" s="34" t="s">
        <v>12</v>
      </c>
      <c r="E6" s="35"/>
      <c r="F6" s="35"/>
      <c r="G6" s="36"/>
      <c r="H6" s="36">
        <f>ROUND(ROUND(G6,2)*C6,2)</f>
        <v>0</v>
      </c>
    </row>
    <row r="7" spans="1:8" ht="30.75" thickBot="1">
      <c r="A7" s="43" t="s">
        <v>14</v>
      </c>
      <c r="B7" s="44" t="s">
        <v>26</v>
      </c>
      <c r="C7" s="40">
        <v>1000</v>
      </c>
      <c r="D7" s="40" t="s">
        <v>12</v>
      </c>
      <c r="E7" s="41"/>
      <c r="F7" s="41"/>
      <c r="G7" s="42"/>
      <c r="H7" s="17">
        <f>ROUND(ROUND(G7,2)*C7,2)</f>
        <v>0</v>
      </c>
    </row>
    <row r="8" spans="2:8" ht="16.5" thickBot="1">
      <c r="B8" s="33"/>
      <c r="G8" s="45" t="s">
        <v>16</v>
      </c>
      <c r="H8" s="46">
        <f>SUM(H6:H7)</f>
        <v>0</v>
      </c>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7</v>
      </c>
      <c r="D3" s="11"/>
      <c r="E3" s="12" t="s">
        <v>2</v>
      </c>
      <c r="F3" s="13"/>
      <c r="G3" s="12"/>
      <c r="H3" s="8"/>
    </row>
    <row r="4" spans="1:8" ht="45" customHeight="1">
      <c r="A4" s="6"/>
      <c r="B4" s="66" t="s">
        <v>27</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35">
      <c r="A6" s="22" t="s">
        <v>9</v>
      </c>
      <c r="B6" s="25" t="s">
        <v>28</v>
      </c>
      <c r="C6" s="23">
        <v>60</v>
      </c>
      <c r="D6" s="23" t="s">
        <v>12</v>
      </c>
      <c r="E6" s="14"/>
      <c r="F6" s="14"/>
      <c r="G6" s="15"/>
      <c r="H6" s="15">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6" sqref="B6"/>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8</v>
      </c>
      <c r="D3" s="11"/>
      <c r="E3" s="12" t="s">
        <v>2</v>
      </c>
      <c r="F3" s="13"/>
      <c r="G3" s="12"/>
      <c r="H3" s="8"/>
    </row>
    <row r="4" spans="1:8" ht="45" customHeight="1">
      <c r="A4" s="6"/>
      <c r="B4" s="66" t="s">
        <v>27</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35">
      <c r="A6" s="22" t="s">
        <v>9</v>
      </c>
      <c r="B6" s="25" t="s">
        <v>115</v>
      </c>
      <c r="C6" s="23">
        <v>100</v>
      </c>
      <c r="D6" s="23" t="s">
        <v>12</v>
      </c>
      <c r="E6" s="14"/>
      <c r="F6" s="14"/>
      <c r="G6" s="15"/>
      <c r="H6" s="15">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
  <sheetViews>
    <sheetView zoomScalePageLayoutView="75" workbookViewId="0" topLeftCell="A1">
      <selection activeCell="B21" sqref="B21"/>
    </sheetView>
  </sheetViews>
  <sheetFormatPr defaultColWidth="9.00390625" defaultRowHeight="12.75"/>
  <cols>
    <col min="1" max="1" width="4.00390625" style="5" customWidth="1"/>
    <col min="2" max="2" width="46.75390625" style="1" customWidth="1"/>
    <col min="3" max="3" width="12.00390625" style="4" bestFit="1" customWidth="1"/>
    <col min="4" max="4" width="6.125" style="4" customWidth="1"/>
    <col min="5" max="7" width="20.125" style="1" customWidth="1"/>
    <col min="8" max="8" width="30.375" style="1" customWidth="1"/>
    <col min="9" max="13" width="14.375" style="1" customWidth="1"/>
    <col min="14" max="16384" width="9.125" style="1" customWidth="1"/>
  </cols>
  <sheetData>
    <row r="1" spans="1:9" ht="15" customHeight="1">
      <c r="A1" s="6"/>
      <c r="B1" s="39" t="s">
        <v>17</v>
      </c>
      <c r="C1" s="7"/>
      <c r="D1" s="7"/>
      <c r="E1" s="8"/>
      <c r="F1" s="8"/>
      <c r="G1" s="8"/>
      <c r="H1" s="9" t="s">
        <v>6</v>
      </c>
      <c r="I1" s="2"/>
    </row>
    <row r="2" spans="1:9" ht="15" customHeight="1">
      <c r="A2" s="6"/>
      <c r="B2" s="39"/>
      <c r="C2" s="7"/>
      <c r="D2" s="7"/>
      <c r="E2" s="8"/>
      <c r="F2" s="8"/>
      <c r="G2" s="8"/>
      <c r="H2" s="9" t="s">
        <v>109</v>
      </c>
      <c r="I2" s="2"/>
    </row>
    <row r="3" spans="1:8" ht="15">
      <c r="A3" s="6"/>
      <c r="B3" s="10" t="s">
        <v>0</v>
      </c>
      <c r="C3" s="11">
        <v>9</v>
      </c>
      <c r="D3" s="11"/>
      <c r="E3" s="12" t="s">
        <v>2</v>
      </c>
      <c r="F3" s="13"/>
      <c r="G3" s="12"/>
      <c r="H3" s="8"/>
    </row>
    <row r="4" spans="1:8" ht="45" customHeight="1">
      <c r="A4" s="6"/>
      <c r="B4" s="66" t="s">
        <v>27</v>
      </c>
      <c r="C4" s="67"/>
      <c r="D4" s="67"/>
      <c r="E4" s="67"/>
      <c r="F4" s="67"/>
      <c r="G4" s="67"/>
      <c r="H4" s="68"/>
    </row>
    <row r="5" spans="1:8" s="3" customFormat="1" ht="30">
      <c r="A5" s="22" t="s">
        <v>1</v>
      </c>
      <c r="B5" s="22" t="s">
        <v>4</v>
      </c>
      <c r="C5" s="23" t="s">
        <v>10</v>
      </c>
      <c r="D5" s="23" t="s">
        <v>11</v>
      </c>
      <c r="E5" s="22" t="s">
        <v>5</v>
      </c>
      <c r="F5" s="22" t="s">
        <v>3</v>
      </c>
      <c r="G5" s="24" t="s">
        <v>7</v>
      </c>
      <c r="H5" s="24" t="s">
        <v>8</v>
      </c>
    </row>
    <row r="6" spans="1:8" s="3" customFormat="1" ht="180">
      <c r="A6" s="22" t="s">
        <v>9</v>
      </c>
      <c r="B6" s="25" t="s">
        <v>116</v>
      </c>
      <c r="C6" s="23">
        <v>100</v>
      </c>
      <c r="D6" s="23" t="s">
        <v>12</v>
      </c>
      <c r="E6" s="14"/>
      <c r="F6" s="14"/>
      <c r="G6" s="15"/>
      <c r="H6" s="15">
        <f>ROUND(ROUND(G6,2)*C6,2)</f>
        <v>0</v>
      </c>
    </row>
    <row r="7" spans="1:4" ht="15">
      <c r="A7" s="27"/>
      <c r="B7" s="3"/>
      <c r="C7" s="28"/>
      <c r="D7" s="28"/>
    </row>
    <row r="8" spans="1:4" ht="15">
      <c r="A8" s="27"/>
      <c r="B8" s="3"/>
      <c r="C8" s="28"/>
      <c r="D8" s="28"/>
    </row>
  </sheetData>
  <sheetProtection/>
  <mergeCells count="1">
    <mergeCell ref="B4:H4"/>
  </mergeCells>
  <printOptions horizontalCentered="1"/>
  <pageMargins left="0.2362204724409449" right="0.2362204724409449" top="0.31496062992125984" bottom="0.83" header="0.15748031496062992" footer="0.17"/>
  <pageSetup fitToHeight="12" fitToWidth="1" horizontalDpi="300" verticalDpi="300" orientation="landscape" paperSize="9" scale="92" r:id="rId1"/>
  <headerFooter alignWithMargins="0">
    <oddFooter>&amp;C&amp;"Times New Roman,Normalny"Strona &amp;P z &amp;N&amp;R&amp;"Times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dc:creator>
  <cp:keywords/>
  <dc:description/>
  <cp:lastModifiedBy>Anna Matys</cp:lastModifiedBy>
  <cp:lastPrinted>2018-07-17T07:45:13Z</cp:lastPrinted>
  <dcterms:created xsi:type="dcterms:W3CDTF">2003-05-16T10:10:29Z</dcterms:created>
  <dcterms:modified xsi:type="dcterms:W3CDTF">2018-07-17T14:10:14Z</dcterms:modified>
  <cp:category/>
  <cp:version/>
  <cp:contentType/>
  <cp:contentStatus/>
</cp:coreProperties>
</file>